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OneDrive\Masaüstü\KÖYDES 2023 web\"/>
    </mc:Choice>
  </mc:AlternateContent>
  <xr:revisionPtr revIDLastSave="0" documentId="13_ncr:1_{34523E66-B3DE-45A6-864C-E00028B22E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K IV" sheetId="6" r:id="rId1"/>
    <sheet name="EK V " sheetId="7" r:id="rId2"/>
  </sheets>
  <externalReferences>
    <externalReference r:id="rId3"/>
    <externalReference r:id="rId4"/>
    <externalReference r:id="rId5"/>
  </externalReferences>
  <definedNames>
    <definedName name="__123Graph_X" localSheetId="0" hidden="1">'[1]39'!#REF!</definedName>
    <definedName name="__123Graph_X" localSheetId="1" hidden="1">'[1]39'!#REF!</definedName>
    <definedName name="__123Graph_X" hidden="1">'[2]39'!#REF!</definedName>
    <definedName name="_Key1" localSheetId="0" hidden="1">'[1]29'!#REF!</definedName>
    <definedName name="_Key1" localSheetId="1" hidden="1">'[1]29'!#REF!</definedName>
    <definedName name="_Key1" hidden="1">'[2]29'!#REF!</definedName>
    <definedName name="_Order1" hidden="1">255</definedName>
    <definedName name="_Sort" localSheetId="0" hidden="1">'[1]29'!#REF!</definedName>
    <definedName name="_Sort" localSheetId="1" hidden="1">'[1]29'!#REF!</definedName>
    <definedName name="_Sort" hidden="1">'[2]29'!#REF!</definedName>
    <definedName name="es" localSheetId="0" hidden="1">{"'Tablo I-C Analiz'!$A$2:$AY$62"}</definedName>
    <definedName name="es" localSheetId="1" hidden="1">{"'Tablo I-C Analiz'!$A$2:$AY$62"}</definedName>
    <definedName name="es" hidden="1">{"'Tablo I-C Analiz'!$A$2:$AY$62"}</definedName>
    <definedName name="html" localSheetId="0" hidden="1">{"'Tablo I-C Analiz'!$A$2:$AY$62"}</definedName>
    <definedName name="html" localSheetId="1" hidden="1">{"'Tablo I-C Analiz'!$A$2:$AY$62"}</definedName>
    <definedName name="html" hidden="1">{"'Tablo I-C Analiz'!$A$2:$AY$62"}</definedName>
    <definedName name="HTML_CodePage" hidden="1">1254</definedName>
    <definedName name="HTML_Control" localSheetId="0" hidden="1">{"'Tablo I-C Analiz'!$A$2:$AY$62"}</definedName>
    <definedName name="HTML_Control" localSheetId="1" hidden="1">{"'Tablo I-C Analiz'!$A$2:$AY$62"}</definedName>
    <definedName name="HTML_Control" hidden="1">{"'Tablo I-C Analiz'!$A$2:$AY$62"}</definedName>
    <definedName name="HTML_Description" hidden="1">""</definedName>
    <definedName name="HTML_Email" hidden="1">""</definedName>
    <definedName name="HTML_Header" hidden="1">"Tablo I-C Analiz"</definedName>
    <definedName name="HTML_LastUpdate" hidden="1">"21.12.2000"</definedName>
    <definedName name="HTML_LineAfter" hidden="1">TRUE</definedName>
    <definedName name="HTML_LineBefore" hidden="1">TRUE</definedName>
    <definedName name="HTML_Name" hidden="1">"Kubilay YILMAZ"</definedName>
    <definedName name="HTML_OBDlg2" hidden="1">TRUE</definedName>
    <definedName name="HTML_OBDlg4" hidden="1">TRUE</definedName>
    <definedName name="HTML_OS" hidden="1">0</definedName>
    <definedName name="HTML_PathFile" hidden="1">"C:\MBRM\MyHTML.htm"</definedName>
    <definedName name="HTML_Title" hidden="1">"Hepsi"</definedName>
    <definedName name="i" localSheetId="0" hidden="1">{"'Tablo I-C Analiz'!$A$2:$AY$62"}</definedName>
    <definedName name="i" localSheetId="1" hidden="1">{"'Tablo I-C Analiz'!$A$2:$AY$62"}</definedName>
    <definedName name="i" hidden="1">{"'Tablo I-C Analiz'!$A$2:$AY$62"}</definedName>
    <definedName name="MYB" localSheetId="0" hidden="1">{"'Tablo I-C Analiz'!$A$2:$AY$62"}</definedName>
    <definedName name="MYB" localSheetId="1" hidden="1">{"'Tablo I-C Analiz'!$A$2:$AY$62"}</definedName>
    <definedName name="MYB" hidden="1">{"'Tablo I-C Analiz'!$A$2:$AY$62"}</definedName>
    <definedName name="projeler" localSheetId="0" hidden="1">{"'Tablo I-C Analiz'!$A$2:$AY$62"}</definedName>
    <definedName name="projeler" localSheetId="1" hidden="1">{"'Tablo I-C Analiz'!$A$2:$AY$62"}</definedName>
    <definedName name="projeler" hidden="1">{"'Tablo I-C Analiz'!$A$2:$AY$62"}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7" l="1"/>
  <c r="J49" i="7"/>
  <c r="I49" i="7"/>
  <c r="H49" i="7"/>
  <c r="G49" i="7"/>
  <c r="I31" i="7"/>
  <c r="J31" i="7"/>
  <c r="K31" i="7"/>
  <c r="L31" i="7"/>
  <c r="O89" i="7" l="1"/>
  <c r="N83" i="7"/>
  <c r="H91" i="7"/>
  <c r="H90" i="7"/>
  <c r="H89" i="7"/>
  <c r="H88" i="7"/>
  <c r="H87" i="7"/>
  <c r="H86" i="7"/>
  <c r="H85" i="7"/>
  <c r="H84" i="7"/>
  <c r="H82" i="7"/>
  <c r="H81" i="7"/>
  <c r="H80" i="7"/>
  <c r="G91" i="7"/>
  <c r="O91" i="7" s="1"/>
  <c r="G90" i="7"/>
  <c r="O90" i="7" s="1"/>
  <c r="G89" i="7"/>
  <c r="G88" i="7"/>
  <c r="O88" i="7" s="1"/>
  <c r="G87" i="7"/>
  <c r="O87" i="7" s="1"/>
  <c r="G86" i="7"/>
  <c r="O86" i="7" s="1"/>
  <c r="G85" i="7"/>
  <c r="O85" i="7" s="1"/>
  <c r="G84" i="7"/>
  <c r="O84" i="7" s="1"/>
  <c r="G83" i="7"/>
  <c r="O83" i="7" s="1"/>
  <c r="G82" i="7"/>
  <c r="O82" i="7" s="1"/>
  <c r="G81" i="7"/>
  <c r="O81" i="7" s="1"/>
  <c r="G80" i="7"/>
  <c r="O80" i="7" s="1"/>
  <c r="F80" i="7"/>
  <c r="N80" i="7" s="1"/>
  <c r="F81" i="7"/>
  <c r="N81" i="7" s="1"/>
  <c r="F82" i="7"/>
  <c r="N82" i="7" s="1"/>
  <c r="F84" i="7"/>
  <c r="N84" i="7" s="1"/>
  <c r="F85" i="7"/>
  <c r="N85" i="7" s="1"/>
  <c r="F86" i="7"/>
  <c r="N86" i="7" s="1"/>
  <c r="F87" i="7"/>
  <c r="N87" i="7" s="1"/>
  <c r="F88" i="7"/>
  <c r="N88" i="7" s="1"/>
  <c r="F89" i="7"/>
  <c r="N89" i="7" s="1"/>
  <c r="F90" i="7"/>
  <c r="N90" i="7" s="1"/>
  <c r="F91" i="7"/>
  <c r="N91" i="7" s="1"/>
  <c r="E91" i="7"/>
  <c r="M91" i="7" s="1"/>
  <c r="E90" i="7"/>
  <c r="M90" i="7" s="1"/>
  <c r="E89" i="7"/>
  <c r="M89" i="7" s="1"/>
  <c r="E88" i="7"/>
  <c r="M88" i="7" s="1"/>
  <c r="E87" i="7"/>
  <c r="M87" i="7" s="1"/>
  <c r="E86" i="7"/>
  <c r="M86" i="7" s="1"/>
  <c r="E85" i="7"/>
  <c r="M85" i="7" s="1"/>
  <c r="E84" i="7"/>
  <c r="M84" i="7" s="1"/>
  <c r="E83" i="7"/>
  <c r="M83" i="7" s="1"/>
  <c r="E82" i="7"/>
  <c r="M82" i="7" s="1"/>
  <c r="E81" i="7"/>
  <c r="M81" i="7" s="1"/>
  <c r="E80" i="7"/>
  <c r="M80" i="7" s="1"/>
  <c r="I20" i="6" l="1"/>
  <c r="F92" i="7" l="1"/>
  <c r="G92" i="7"/>
  <c r="L72" i="7"/>
  <c r="K72" i="7"/>
  <c r="J72" i="7"/>
  <c r="I72" i="7"/>
  <c r="H72" i="7"/>
  <c r="G72" i="7"/>
  <c r="F72" i="7"/>
  <c r="E72" i="7"/>
  <c r="D72" i="7" l="1"/>
  <c r="M92" i="7"/>
  <c r="D31" i="7" l="1"/>
  <c r="S92" i="7" l="1"/>
  <c r="O49" i="7" l="1"/>
  <c r="R92" i="7" l="1"/>
  <c r="T92" i="7"/>
  <c r="E92" i="7"/>
  <c r="H92" i="7"/>
  <c r="D49" i="7" l="1"/>
  <c r="O92" i="7"/>
  <c r="P92" i="7"/>
  <c r="N92" i="7"/>
  <c r="Q92" i="7"/>
  <c r="I19" i="6" l="1"/>
  <c r="I21" i="6"/>
  <c r="I22" i="6" l="1"/>
  <c r="I18" i="6" l="1"/>
  <c r="H25" i="6" l="1"/>
  <c r="K28" i="6" l="1"/>
  <c r="K27" i="6"/>
  <c r="H30" i="6" l="1"/>
  <c r="H31" i="6" l="1"/>
  <c r="I24" i="6" l="1"/>
  <c r="I25" i="6" s="1"/>
  <c r="I30" i="6" l="1"/>
  <c r="I31" i="6" s="1"/>
</calcChain>
</file>

<file path=xl/sharedStrings.xml><?xml version="1.0" encoding="utf-8"?>
<sst xmlns="http://schemas.openxmlformats.org/spreadsheetml/2006/main" count="232" uniqueCount="113">
  <si>
    <t>İL</t>
  </si>
  <si>
    <t>MERKEZ</t>
  </si>
  <si>
    <t>SUSUZ</t>
  </si>
  <si>
    <t>PAZAR</t>
  </si>
  <si>
    <t>TOKAT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</si>
  <si>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</si>
  <si>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</si>
  <si>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</si>
  <si>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</si>
  <si>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</si>
  <si>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</si>
  <si>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</si>
  <si>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</si>
  <si>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YEŞİLYURT</t>
  </si>
  <si>
    <t>ZİLE</t>
  </si>
  <si>
    <t>İRTİBAT BİLGİLERİ</t>
  </si>
  <si>
    <t>Yetkili</t>
  </si>
  <si>
    <t>Telefon</t>
  </si>
  <si>
    <t>Faks</t>
  </si>
  <si>
    <t>e-posta</t>
  </si>
  <si>
    <t>PROJE SAYISI</t>
  </si>
  <si>
    <t>:</t>
  </si>
  <si>
    <t>Yetkili :</t>
  </si>
  <si>
    <t>İş Telefonu :</t>
  </si>
  <si>
    <t>Cep Telefonu :</t>
  </si>
  <si>
    <t>Faks :</t>
  </si>
  <si>
    <t>e-posta :</t>
  </si>
  <si>
    <t>Proje 
Sayısı</t>
  </si>
  <si>
    <t>I - KÖYLERE HİZMET GÖTÜRME BİRLİKLERİ PROJELERİ</t>
  </si>
  <si>
    <t>Köy Yolları</t>
  </si>
  <si>
    <t>Köy İçme Suları</t>
  </si>
  <si>
    <t>Küçük Ölçekli Sulama</t>
  </si>
  <si>
    <t>Atık Su</t>
  </si>
  <si>
    <t>Tüm KHGB'lerin Yönetim Gideri</t>
  </si>
  <si>
    <t>Tüm KHGB'lerin Müşavirlik Hizmetleri</t>
  </si>
  <si>
    <t>Ara Toplam (A)</t>
  </si>
  <si>
    <t>Küçük Ölçekli Sulama (KÖYDES)</t>
  </si>
  <si>
    <t>Atık Su (KÖYDES)</t>
  </si>
  <si>
    <t>Ara Toplam (B)</t>
  </si>
  <si>
    <t>III - İL TOPLAM ÖDENEĞİ (A+B)</t>
  </si>
  <si>
    <t>İL :</t>
  </si>
  <si>
    <t>I- İÇME SUYU PROJELERİ</t>
  </si>
  <si>
    <t>İLÇESİ</t>
  </si>
  <si>
    <t>YETERSİZ</t>
  </si>
  <si>
    <t>SULU</t>
  </si>
  <si>
    <t>ŞEBEKELİ</t>
  </si>
  <si>
    <t>ÇEŞMELİ</t>
  </si>
  <si>
    <t>KÖY</t>
  </si>
  <si>
    <t>BAĞLISI</t>
  </si>
  <si>
    <t>Ad.</t>
  </si>
  <si>
    <t>Nüf.</t>
  </si>
  <si>
    <t>*: Bu tablodaki nüfus bilgileri, söz konusu yatırımdan yararlanacak nüfus miktarını belirtmektedir.</t>
  </si>
  <si>
    <t>II- YOL PROJELERİ</t>
  </si>
  <si>
    <t>TOPLAM PROJE SAYISI</t>
  </si>
  <si>
    <t>KÖY YOLLARINDA YAPILAN İŞLER</t>
  </si>
  <si>
    <t>HAM YOL (Km)</t>
  </si>
  <si>
    <t>TESVİYE (Km)</t>
  </si>
  <si>
    <t>PARKE (m2)</t>
  </si>
  <si>
    <t>ONARIM (Km)</t>
  </si>
  <si>
    <t>TAŞ DUVAR (m3)</t>
  </si>
  <si>
    <t>KÖPRÜ (Adet)</t>
  </si>
  <si>
    <t>MENFEZ (Adet)</t>
  </si>
  <si>
    <t>III- KÜÇÜK ÖLÇEKLİ SULAMA PROJELERİ</t>
  </si>
  <si>
    <t>GÖLET YAPIMI</t>
  </si>
  <si>
    <t>GÖLET SULAMASI</t>
  </si>
  <si>
    <t>YERÜSTÜ SULAMASI</t>
  </si>
  <si>
    <t>YERALTI SULAMASI</t>
  </si>
  <si>
    <t>HAYVAN İÇMESUYU GÖLETİ</t>
  </si>
  <si>
    <t>SULANACAK ALAN (HEKTAR)</t>
  </si>
  <si>
    <t>YARARLANAN ÇİFTÇİ SAYISI</t>
  </si>
  <si>
    <t>BÜYÜKBAŞ HAYVAN SAYISI</t>
  </si>
  <si>
    <t>KÜÇÜKBAŞ HAYVAN SAYISI</t>
  </si>
  <si>
    <t>IV- ATIK SU PROJELERİ</t>
  </si>
  <si>
    <t>FOSEPTİK YAPIMI</t>
  </si>
  <si>
    <t>KANALİZASYON YAPIMI</t>
  </si>
  <si>
    <t>ARITMA TESİSİ YAPIMI</t>
  </si>
  <si>
    <t>V- ÜNİTE (KÖY VE BAĞLISI) BİLGİLERİ</t>
  </si>
  <si>
    <t>KÖY İÇMESUYU</t>
  </si>
  <si>
    <t>KÖY YOLU</t>
  </si>
  <si>
    <t>HİZMET İÇİ</t>
  </si>
  <si>
    <t>HİZMET DIŞI</t>
  </si>
  <si>
    <t>ADET</t>
  </si>
  <si>
    <t>NUFUS</t>
  </si>
  <si>
    <t xml:space="preserve">KÖY </t>
  </si>
  <si>
    <t>BAĞLI</t>
  </si>
  <si>
    <t xml:space="preserve">AÇIKLAMALAR: </t>
  </si>
  <si>
    <t xml:space="preserve">KÖYDES il yatırım programı gereğince yıl içinde yapılacak projeler dikkate alınarak, yukarıdaki tablolar doldurulacaktır. </t>
  </si>
  <si>
    <t xml:space="preserve">İlçe bilgileri, toplam rakamlar olarak girilecek ve sonrasında il toplamı hesaplanacaktır. </t>
  </si>
  <si>
    <t>ASFALT SATHİ KAPLAMA (Km)</t>
  </si>
  <si>
    <t>ASFALT BSK (Km)</t>
  </si>
  <si>
    <t>EK IV: İL İCMAL TABLOSU</t>
  </si>
  <si>
    <t>Ödeneği (TL)</t>
  </si>
  <si>
    <t>ALT HİZMET PROGRAMLARI VE DİĞER İŞLER İTİBARIYLA</t>
  </si>
  <si>
    <t xml:space="preserve">II - İL ÖZEL İDARESİ PROJELERİ </t>
  </si>
  <si>
    <t>I, II ve IV nolu tablolardaki veriler, izleme tablolarında "sene başında planlanan" işlerle uyumlu olmalıdır.</t>
  </si>
  <si>
    <t>TOPLAM :</t>
  </si>
  <si>
    <t>BETON YOL-PARKE YOL
(Km)</t>
  </si>
  <si>
    <t>ONARIM-STABİLİZE (Km)</t>
  </si>
  <si>
    <t>Mesut ÜTÜN</t>
  </si>
  <si>
    <t>0545 737 82 92-0356 212 65 00</t>
  </si>
  <si>
    <t>0356 48 23</t>
  </si>
  <si>
    <t>mesut.utun@icisleri.gov.tr</t>
  </si>
  <si>
    <t>0356 212 65 00/274</t>
  </si>
  <si>
    <t>0545 737 82 92</t>
  </si>
  <si>
    <t>0356 212 48 23</t>
  </si>
  <si>
    <r>
      <t xml:space="preserve">Merkez KHGB Ortak Alım Ödeneği </t>
    </r>
    <r>
      <rPr>
        <i/>
        <sz val="10"/>
        <rFont val="Bookman Old Style"/>
        <family val="1"/>
        <charset val="162"/>
      </rPr>
      <t>(Asfalt, madeni yağ, akaryakıt, boru, sayısal harita,  trafik işaret levhaları, yedek parça, araç kiralama, iş makinası lastiği)</t>
    </r>
  </si>
  <si>
    <r>
      <t xml:space="preserve">İl Özel İdaresi Ortak Alım Ödeneği </t>
    </r>
    <r>
      <rPr>
        <i/>
        <sz val="10"/>
        <rFont val="Bookman Old Style"/>
        <family val="1"/>
        <charset val="162"/>
      </rPr>
      <t>(Asfalt, madeni yağ, akaryakıt, boru, sayısal harita,  trafik işaret levhaları, yedek parça, araç kiralama, iş makinası lastiği, etüd proje ve teknik kontrollük )</t>
    </r>
  </si>
  <si>
    <t>Nüfus hesaplamalarında, 31.12.2021 itibarıyla açıklanan Adres Kayıt Sistemi sonuçları kullanılacaktır.</t>
  </si>
  <si>
    <t xml:space="preserve">2023 YILI KÖYDES PROJESİ </t>
  </si>
  <si>
    <t>EK V: 2024 YILI KÖYDES İL YATIRIM PROGRAMINA UYGUN OLARAK HEDEFLENEN YAPILACAK İŞ MİKTARI  BİLGİLERİ TABLOSU</t>
  </si>
  <si>
    <t xml:space="preserve">2024 YILI KÖYDES PROJESİ </t>
  </si>
  <si>
    <t xml:space="preserve">               (2024 YILI  İÇİN HEDEFLENEN İŞ MİKTARI BİLGİLERİ)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</si>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</sst>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Bookman Old Style"/>
      <family val="1"/>
      <charset val="162"/>
    </font>
    <font>
      <b/>
      <sz val="12"/>
      <name val="Bookman Old Style"/>
      <family val="1"/>
      <charset val="162"/>
    </font>
    <font>
      <b/>
      <sz val="10"/>
      <name val="Bookman Old Style"/>
      <family val="1"/>
      <charset val="162"/>
    </font>
    <font>
      <b/>
      <sz val="11"/>
      <name val="Bookman Old Style"/>
      <family val="1"/>
      <charset val="162"/>
    </font>
    <font>
      <sz val="11"/>
      <color theme="1"/>
      <name val="Bookman Old Style"/>
      <family val="1"/>
      <charset val="162"/>
    </font>
    <font>
      <sz val="11"/>
      <name val="Bookman Old Style"/>
      <family val="1"/>
      <charset val="162"/>
    </font>
    <font>
      <u/>
      <sz val="7.7"/>
      <color theme="10"/>
      <name val="Calibri"/>
      <family val="2"/>
      <charset val="162"/>
    </font>
    <font>
      <b/>
      <u/>
      <sz val="11"/>
      <name val="Bookman Old Style"/>
      <family val="1"/>
      <charset val="162"/>
    </font>
    <font>
      <u/>
      <sz val="12"/>
      <color theme="10"/>
      <name val="Bookman Old Style"/>
      <family val="1"/>
      <charset val="162"/>
    </font>
    <font>
      <b/>
      <sz val="14"/>
      <name val="Bookman Old Style"/>
      <family val="1"/>
      <charset val="162"/>
    </font>
    <font>
      <sz val="8"/>
      <name val="Bookman Old Style"/>
      <family val="1"/>
      <charset val="162"/>
    </font>
    <font>
      <sz val="11"/>
      <color indexed="10"/>
      <name val="Bookman Old Style"/>
      <family val="1"/>
      <charset val="162"/>
    </font>
    <font>
      <sz val="10"/>
      <color indexed="10"/>
      <name val="Bookman Old Style"/>
      <family val="1"/>
      <charset val="162"/>
    </font>
    <font>
      <b/>
      <sz val="8"/>
      <name val="Bookman Old Style"/>
      <family val="1"/>
      <charset val="162"/>
    </font>
    <font>
      <u/>
      <sz val="12"/>
      <color theme="10"/>
      <name val="Calibri"/>
      <family val="2"/>
      <charset val="162"/>
    </font>
    <font>
      <i/>
      <sz val="10"/>
      <name val="Bookman Old Style"/>
      <family val="1"/>
      <charset val="162"/>
    </font>
    <font>
      <sz val="11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75">
    <xf numFmtId="0" fontId="0" fillId="0" borderId="0" xfId="0"/>
    <xf numFmtId="0" fontId="3" fillId="0" borderId="0" xfId="2" applyFont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5" fillId="0" borderId="5" xfId="2" applyFont="1" applyBorder="1"/>
    <xf numFmtId="0" fontId="5" fillId="0" borderId="0" xfId="2" applyFont="1"/>
    <xf numFmtId="0" fontId="5" fillId="0" borderId="6" xfId="2" applyFont="1" applyBorder="1"/>
    <xf numFmtId="4" fontId="3" fillId="0" borderId="0" xfId="2" applyNumberFormat="1" applyFont="1"/>
    <xf numFmtId="0" fontId="3" fillId="0" borderId="25" xfId="2" applyFont="1" applyBorder="1"/>
    <xf numFmtId="0" fontId="6" fillId="0" borderId="1" xfId="2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0" fontId="3" fillId="0" borderId="24" xfId="2" applyFont="1" applyBorder="1"/>
    <xf numFmtId="0" fontId="3" fillId="0" borderId="26" xfId="2" applyFont="1" applyBorder="1"/>
    <xf numFmtId="0" fontId="3" fillId="0" borderId="0" xfId="2" applyFont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1" xfId="2" applyFont="1" applyBorder="1"/>
    <xf numFmtId="0" fontId="8" fillId="0" borderId="0" xfId="2" applyFont="1"/>
    <xf numFmtId="0" fontId="8" fillId="0" borderId="5" xfId="2" applyFont="1" applyBorder="1"/>
    <xf numFmtId="0" fontId="8" fillId="0" borderId="6" xfId="2" applyFont="1" applyBorder="1"/>
    <xf numFmtId="0" fontId="6" fillId="0" borderId="5" xfId="2" applyFont="1" applyBorder="1"/>
    <xf numFmtId="0" fontId="6" fillId="0" borderId="0" xfId="2" applyFont="1"/>
    <xf numFmtId="0" fontId="6" fillId="0" borderId="6" xfId="2" applyFont="1" applyBorder="1"/>
    <xf numFmtId="0" fontId="6" fillId="0" borderId="0" xfId="2" applyFont="1" applyAlignment="1">
      <alignment horizontal="left"/>
    </xf>
    <xf numFmtId="0" fontId="8" fillId="0" borderId="6" xfId="2" applyFont="1" applyBorder="1" applyAlignment="1">
      <alignment vertical="center"/>
    </xf>
    <xf numFmtId="0" fontId="8" fillId="0" borderId="25" xfId="2" applyFont="1" applyBorder="1"/>
    <xf numFmtId="0" fontId="8" fillId="0" borderId="5" xfId="2" applyFont="1" applyBorder="1" applyAlignment="1">
      <alignment vertical="center"/>
    </xf>
    <xf numFmtId="0" fontId="6" fillId="0" borderId="32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6" fillId="0" borderId="7" xfId="2" applyFont="1" applyBorder="1"/>
    <xf numFmtId="0" fontId="10" fillId="0" borderId="7" xfId="2" applyFont="1" applyBorder="1"/>
    <xf numFmtId="0" fontId="6" fillId="0" borderId="8" xfId="2" applyFont="1" applyBorder="1"/>
    <xf numFmtId="0" fontId="11" fillId="0" borderId="8" xfId="4" applyFont="1" applyBorder="1" applyAlignment="1" applyProtection="1"/>
    <xf numFmtId="0" fontId="12" fillId="0" borderId="8" xfId="2" applyFont="1" applyBorder="1"/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3" fontId="6" fillId="0" borderId="47" xfId="2" applyNumberFormat="1" applyFont="1" applyBorder="1" applyAlignment="1">
      <alignment horizontal="center" vertical="center"/>
    </xf>
    <xf numFmtId="0" fontId="6" fillId="0" borderId="6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46" xfId="2" applyFont="1" applyBorder="1" applyAlignment="1">
      <alignment horizontal="center" vertical="center" wrapText="1"/>
    </xf>
    <xf numFmtId="0" fontId="6" fillId="0" borderId="4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3" fontId="6" fillId="0" borderId="14" xfId="2" applyNumberFormat="1" applyFont="1" applyBorder="1" applyAlignment="1">
      <alignment horizontal="center" vertical="center" wrapText="1"/>
    </xf>
    <xf numFmtId="0" fontId="5" fillId="0" borderId="53" xfId="2" applyFont="1" applyBorder="1" applyAlignment="1">
      <alignment vertical="center" wrapText="1"/>
    </xf>
    <xf numFmtId="0" fontId="5" fillId="0" borderId="52" xfId="2" applyFont="1" applyBorder="1" applyAlignment="1">
      <alignment vertical="center" wrapText="1"/>
    </xf>
    <xf numFmtId="0" fontId="8" fillId="0" borderId="5" xfId="2" applyFont="1" applyBorder="1" applyAlignment="1">
      <alignment wrapText="1"/>
    </xf>
    <xf numFmtId="0" fontId="8" fillId="0" borderId="0" xfId="2" applyFont="1" applyAlignment="1">
      <alignment wrapText="1"/>
    </xf>
    <xf numFmtId="0" fontId="8" fillId="0" borderId="6" xfId="2" applyFont="1" applyBorder="1" applyAlignment="1">
      <alignment wrapText="1"/>
    </xf>
    <xf numFmtId="0" fontId="8" fillId="0" borderId="49" xfId="2" applyFont="1" applyBorder="1" applyAlignment="1">
      <alignment horizontal="center" vertical="center"/>
    </xf>
    <xf numFmtId="0" fontId="5" fillId="0" borderId="50" xfId="2" applyFont="1" applyBorder="1" applyAlignment="1">
      <alignment vertical="center" wrapText="1"/>
    </xf>
    <xf numFmtId="0" fontId="5" fillId="0" borderId="50" xfId="2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 vertical="center" wrapText="1"/>
    </xf>
    <xf numFmtId="0" fontId="6" fillId="0" borderId="63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58" xfId="2" applyFont="1" applyBorder="1" applyAlignment="1">
      <alignment horizontal="center" vertical="center"/>
    </xf>
    <xf numFmtId="0" fontId="6" fillId="0" borderId="44" xfId="2" applyFont="1" applyBorder="1"/>
    <xf numFmtId="0" fontId="6" fillId="0" borderId="27" xfId="2" applyFont="1" applyBorder="1"/>
    <xf numFmtId="0" fontId="14" fillId="0" borderId="25" xfId="2" applyFont="1" applyBorder="1"/>
    <xf numFmtId="0" fontId="15" fillId="0" borderId="0" xfId="2" applyFont="1"/>
    <xf numFmtId="3" fontId="13" fillId="0" borderId="50" xfId="2" applyNumberFormat="1" applyFont="1" applyBorder="1" applyAlignment="1">
      <alignment horizontal="center" vertical="center"/>
    </xf>
    <xf numFmtId="3" fontId="13" fillId="0" borderId="51" xfId="2" applyNumberFormat="1" applyFont="1" applyBorder="1" applyAlignment="1">
      <alignment horizontal="center" vertical="center"/>
    </xf>
    <xf numFmtId="3" fontId="13" fillId="0" borderId="52" xfId="2" applyNumberFormat="1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3" fontId="8" fillId="0" borderId="51" xfId="2" applyNumberFormat="1" applyFont="1" applyBorder="1" applyAlignment="1">
      <alignment horizontal="center" vertical="center"/>
    </xf>
    <xf numFmtId="3" fontId="6" fillId="0" borderId="50" xfId="2" applyNumberFormat="1" applyFont="1" applyBorder="1" applyAlignment="1">
      <alignment horizontal="center" vertical="center"/>
    </xf>
    <xf numFmtId="3" fontId="6" fillId="0" borderId="51" xfId="2" applyNumberFormat="1" applyFont="1" applyBorder="1" applyAlignment="1">
      <alignment horizontal="center" vertical="center"/>
    </xf>
    <xf numFmtId="3" fontId="6" fillId="0" borderId="50" xfId="2" applyNumberFormat="1" applyFont="1" applyBorder="1" applyAlignment="1">
      <alignment horizontal="right" vertical="center"/>
    </xf>
    <xf numFmtId="0" fontId="4" fillId="0" borderId="53" xfId="2" applyFont="1" applyBorder="1" applyAlignment="1">
      <alignment horizontal="center" vertical="center" wrapText="1"/>
    </xf>
    <xf numFmtId="3" fontId="4" fillId="0" borderId="53" xfId="2" applyNumberFormat="1" applyFont="1" applyBorder="1" applyAlignment="1">
      <alignment horizontal="center" vertical="center" wrapText="1"/>
    </xf>
    <xf numFmtId="0" fontId="4" fillId="0" borderId="48" xfId="2" applyFont="1" applyBorder="1" applyAlignment="1">
      <alignment horizontal="right" vertical="center"/>
    </xf>
    <xf numFmtId="3" fontId="16" fillId="0" borderId="49" xfId="2" applyNumberFormat="1" applyFont="1" applyBorder="1" applyAlignment="1">
      <alignment horizontal="center" vertical="center"/>
    </xf>
    <xf numFmtId="3" fontId="16" fillId="0" borderId="54" xfId="2" applyNumberFormat="1" applyFont="1" applyBorder="1" applyAlignment="1">
      <alignment horizontal="center" vertical="center"/>
    </xf>
    <xf numFmtId="3" fontId="5" fillId="0" borderId="48" xfId="2" applyNumberFormat="1" applyFont="1" applyBorder="1" applyAlignment="1">
      <alignment horizontal="center" vertical="center"/>
    </xf>
    <xf numFmtId="3" fontId="5" fillId="0" borderId="49" xfId="2" applyNumberFormat="1" applyFont="1" applyBorder="1" applyAlignment="1">
      <alignment horizontal="center" vertical="center"/>
    </xf>
    <xf numFmtId="0" fontId="6" fillId="0" borderId="39" xfId="2" applyFont="1" applyBorder="1"/>
    <xf numFmtId="0" fontId="6" fillId="0" borderId="19" xfId="2" applyFont="1" applyBorder="1" applyAlignment="1">
      <alignment horizontal="center"/>
    </xf>
    <xf numFmtId="0" fontId="6" fillId="0" borderId="32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31" xfId="2" applyFont="1" applyBorder="1" applyAlignment="1">
      <alignment horizontal="center"/>
    </xf>
    <xf numFmtId="0" fontId="6" fillId="0" borderId="44" xfId="2" applyFont="1" applyBorder="1" applyAlignment="1">
      <alignment horizontal="center"/>
    </xf>
    <xf numFmtId="0" fontId="6" fillId="0" borderId="13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17" fillId="0" borderId="8" xfId="4" applyFont="1" applyBorder="1" applyAlignment="1" applyProtection="1"/>
    <xf numFmtId="0" fontId="4" fillId="0" borderId="49" xfId="2" applyFont="1" applyBorder="1" applyAlignment="1">
      <alignment horizontal="center" vertical="center"/>
    </xf>
    <xf numFmtId="0" fontId="5" fillId="0" borderId="21" xfId="2" applyFont="1" applyBorder="1" applyAlignment="1">
      <alignment horizontal="right" vertical="center" wrapText="1"/>
    </xf>
    <xf numFmtId="0" fontId="3" fillId="0" borderId="0" xfId="2" applyFont="1" applyAlignment="1">
      <alignment horizontal="centerContinuous"/>
    </xf>
    <xf numFmtId="0" fontId="5" fillId="0" borderId="0" xfId="2" applyFont="1" applyAlignment="1">
      <alignment horizontal="right"/>
    </xf>
    <xf numFmtId="0" fontId="5" fillId="0" borderId="7" xfId="2" applyFont="1" applyBorder="1"/>
    <xf numFmtId="0" fontId="5" fillId="0" borderId="40" xfId="2" applyFont="1" applyBorder="1"/>
    <xf numFmtId="0" fontId="5" fillId="0" borderId="7" xfId="2" applyFont="1" applyBorder="1" applyAlignment="1">
      <alignment horizontal="justify"/>
    </xf>
    <xf numFmtId="0" fontId="5" fillId="0" borderId="8" xfId="2" applyFont="1" applyBorder="1"/>
    <xf numFmtId="0" fontId="5" fillId="0" borderId="8" xfId="2" applyFont="1" applyBorder="1" applyAlignment="1">
      <alignment horizontal="justify"/>
    </xf>
    <xf numFmtId="0" fontId="12" fillId="0" borderId="7" xfId="2" applyFont="1" applyBorder="1" applyAlignment="1">
      <alignment horizontal="justify"/>
    </xf>
    <xf numFmtId="0" fontId="3" fillId="0" borderId="27" xfId="2" applyFont="1" applyBorder="1" applyAlignment="1">
      <alignment wrapText="1"/>
    </xf>
    <xf numFmtId="0" fontId="5" fillId="0" borderId="1" xfId="2" applyFont="1" applyBorder="1"/>
    <xf numFmtId="4" fontId="3" fillId="0" borderId="1" xfId="2" applyNumberFormat="1" applyFont="1" applyBorder="1" applyAlignment="1">
      <alignment wrapText="1"/>
    </xf>
    <xf numFmtId="4" fontId="5" fillId="0" borderId="1" xfId="2" applyNumberFormat="1" applyFont="1" applyBorder="1" applyAlignment="1">
      <alignment horizontal="right"/>
    </xf>
    <xf numFmtId="2" fontId="3" fillId="0" borderId="5" xfId="2" applyNumberFormat="1" applyFont="1" applyBorder="1" applyAlignment="1">
      <alignment horizontal="left" vertical="center"/>
    </xf>
    <xf numFmtId="4" fontId="5" fillId="2" borderId="22" xfId="2" applyNumberFormat="1" applyFont="1" applyFill="1" applyBorder="1" applyAlignment="1">
      <alignment horizontal="right" vertical="center"/>
    </xf>
    <xf numFmtId="2" fontId="3" fillId="0" borderId="6" xfId="2" applyNumberFormat="1" applyFont="1" applyBorder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0" fontId="5" fillId="0" borderId="25" xfId="2" applyFont="1" applyBorder="1"/>
    <xf numFmtId="0" fontId="4" fillId="0" borderId="52" xfId="2" applyFont="1" applyBorder="1" applyAlignment="1">
      <alignment horizontal="center" vertical="center" wrapText="1"/>
    </xf>
    <xf numFmtId="0" fontId="6" fillId="0" borderId="39" xfId="2" applyFont="1" applyBorder="1" applyAlignment="1">
      <alignment horizont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3" fontId="4" fillId="0" borderId="0" xfId="2" applyNumberFormat="1" applyFont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wrapText="1"/>
    </xf>
    <xf numFmtId="3" fontId="6" fillId="0" borderId="48" xfId="2" applyNumberFormat="1" applyFont="1" applyBorder="1" applyAlignment="1">
      <alignment horizontal="center" vertical="center"/>
    </xf>
    <xf numFmtId="3" fontId="6" fillId="0" borderId="49" xfId="2" applyNumberFormat="1" applyFont="1" applyBorder="1" applyAlignment="1">
      <alignment horizontal="center" vertical="center"/>
    </xf>
    <xf numFmtId="3" fontId="19" fillId="0" borderId="38" xfId="0" applyNumberFormat="1" applyFont="1" applyBorder="1" applyAlignment="1">
      <alignment vertical="center"/>
    </xf>
    <xf numFmtId="3" fontId="19" fillId="0" borderId="1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6" fillId="0" borderId="29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 wrapText="1"/>
    </xf>
    <xf numFmtId="3" fontId="6" fillId="0" borderId="19" xfId="2" applyNumberFormat="1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 wrapText="1"/>
    </xf>
    <xf numFmtId="3" fontId="6" fillId="0" borderId="11" xfId="2" applyNumberFormat="1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6" fillId="0" borderId="62" xfId="2" applyNumberFormat="1" applyFont="1" applyBorder="1" applyAlignment="1">
      <alignment horizontal="right"/>
    </xf>
    <xf numFmtId="0" fontId="6" fillId="0" borderId="62" xfId="2" applyFont="1" applyBorder="1"/>
    <xf numFmtId="0" fontId="6" fillId="0" borderId="62" xfId="2" applyFont="1" applyBorder="1" applyAlignment="1">
      <alignment horizontal="center"/>
    </xf>
    <xf numFmtId="3" fontId="6" fillId="0" borderId="62" xfId="0" applyNumberFormat="1" applyFont="1" applyBorder="1"/>
    <xf numFmtId="3" fontId="6" fillId="0" borderId="62" xfId="2" applyNumberFormat="1" applyFont="1" applyBorder="1" applyAlignment="1">
      <alignment horizontal="center"/>
    </xf>
    <xf numFmtId="0" fontId="6" fillId="0" borderId="62" xfId="2" applyFont="1" applyBorder="1" applyAlignment="1">
      <alignment horizontal="right"/>
    </xf>
    <xf numFmtId="0" fontId="6" fillId="0" borderId="21" xfId="2" applyFont="1" applyBorder="1" applyAlignment="1">
      <alignment horizontal="center"/>
    </xf>
    <xf numFmtId="3" fontId="3" fillId="0" borderId="0" xfId="2" applyNumberFormat="1" applyFont="1"/>
    <xf numFmtId="0" fontId="0" fillId="0" borderId="30" xfId="0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6" fillId="0" borderId="41" xfId="2" applyFont="1" applyBorder="1" applyAlignment="1">
      <alignment horizontal="center" vertical="center" wrapText="1"/>
    </xf>
    <xf numFmtId="3" fontId="6" fillId="0" borderId="41" xfId="2" applyNumberFormat="1" applyFont="1" applyBorder="1" applyAlignment="1">
      <alignment horizontal="center" vertical="center" wrapText="1"/>
    </xf>
    <xf numFmtId="0" fontId="6" fillId="0" borderId="61" xfId="2" applyFont="1" applyBorder="1" applyAlignment="1">
      <alignment horizontal="center" vertical="center" wrapText="1"/>
    </xf>
    <xf numFmtId="0" fontId="3" fillId="0" borderId="49" xfId="2" applyFont="1" applyBorder="1" applyAlignment="1">
      <alignment horizontal="center" vertical="center" wrapText="1"/>
    </xf>
    <xf numFmtId="0" fontId="6" fillId="0" borderId="48" xfId="2" applyFont="1" applyBorder="1" applyAlignment="1">
      <alignment horizontal="center" vertical="center"/>
    </xf>
    <xf numFmtId="3" fontId="8" fillId="0" borderId="63" xfId="0" applyNumberFormat="1" applyFont="1" applyBorder="1" applyAlignment="1">
      <alignment vertical="center"/>
    </xf>
    <xf numFmtId="3" fontId="8" fillId="0" borderId="38" xfId="0" applyNumberFormat="1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6" fillId="0" borderId="22" xfId="2" applyFont="1" applyBorder="1" applyAlignment="1">
      <alignment horizontal="center"/>
    </xf>
    <xf numFmtId="3" fontId="6" fillId="0" borderId="23" xfId="2" applyNumberFormat="1" applyFont="1" applyBorder="1" applyAlignment="1">
      <alignment horizontal="center" vertical="center" wrapText="1"/>
    </xf>
    <xf numFmtId="3" fontId="19" fillId="0" borderId="42" xfId="0" applyNumberFormat="1" applyFont="1" applyBorder="1" applyAlignment="1">
      <alignment vertical="center"/>
    </xf>
    <xf numFmtId="0" fontId="3" fillId="0" borderId="44" xfId="2" applyFont="1" applyBorder="1" applyAlignment="1">
      <alignment horizontal="left"/>
    </xf>
    <xf numFmtId="0" fontId="3" fillId="0" borderId="8" xfId="2" applyFont="1" applyBorder="1" applyAlignment="1">
      <alignment horizontal="left"/>
    </xf>
    <xf numFmtId="0" fontId="3" fillId="0" borderId="27" xfId="2" applyFont="1" applyBorder="1" applyAlignment="1">
      <alignment horizontal="left"/>
    </xf>
    <xf numFmtId="0" fontId="5" fillId="0" borderId="4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27" xfId="2" applyFont="1" applyBorder="1" applyAlignment="1">
      <alignment horizontal="center"/>
    </xf>
    <xf numFmtId="2" fontId="5" fillId="2" borderId="57" xfId="2" applyNumberFormat="1" applyFont="1" applyFill="1" applyBorder="1" applyAlignment="1">
      <alignment horizontal="center" vertical="center"/>
    </xf>
    <xf numFmtId="2" fontId="5" fillId="2" borderId="37" xfId="2" applyNumberFormat="1" applyFont="1" applyFill="1" applyBorder="1" applyAlignment="1">
      <alignment horizontal="center" vertical="center"/>
    </xf>
    <xf numFmtId="2" fontId="5" fillId="2" borderId="28" xfId="2" applyNumberFormat="1" applyFont="1" applyFill="1" applyBorder="1" applyAlignment="1">
      <alignment horizontal="center" vertical="center"/>
    </xf>
    <xf numFmtId="0" fontId="3" fillId="0" borderId="44" xfId="2" applyFont="1" applyBorder="1" applyAlignment="1">
      <alignment horizontal="left" wrapText="1"/>
    </xf>
    <xf numFmtId="0" fontId="3" fillId="0" borderId="8" xfId="2" applyFont="1" applyBorder="1" applyAlignment="1">
      <alignment horizontal="left" wrapText="1"/>
    </xf>
    <xf numFmtId="0" fontId="5" fillId="2" borderId="13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0" fontId="3" fillId="0" borderId="27" xfId="2" applyFont="1" applyBorder="1" applyAlignment="1">
      <alignment horizontal="left" wrapText="1"/>
    </xf>
    <xf numFmtId="4" fontId="5" fillId="0" borderId="14" xfId="2" applyNumberFormat="1" applyFont="1" applyBorder="1" applyAlignment="1">
      <alignment horizontal="right"/>
    </xf>
    <xf numFmtId="4" fontId="5" fillId="0" borderId="8" xfId="2" applyNumberFormat="1" applyFont="1" applyBorder="1" applyAlignment="1">
      <alignment horizontal="right"/>
    </xf>
    <xf numFmtId="4" fontId="5" fillId="0" borderId="27" xfId="2" applyNumberFormat="1" applyFont="1" applyBorder="1" applyAlignment="1">
      <alignment horizontal="right"/>
    </xf>
    <xf numFmtId="4" fontId="5" fillId="2" borderId="23" xfId="2" applyNumberFormat="1" applyFont="1" applyFill="1" applyBorder="1" applyAlignment="1">
      <alignment horizontal="right" vertical="center"/>
    </xf>
    <xf numFmtId="4" fontId="5" fillId="2" borderId="37" xfId="2" applyNumberFormat="1" applyFont="1" applyFill="1" applyBorder="1" applyAlignment="1">
      <alignment horizontal="right" vertical="center"/>
    </xf>
    <xf numFmtId="4" fontId="5" fillId="2" borderId="28" xfId="2" applyNumberFormat="1" applyFont="1" applyFill="1" applyBorder="1" applyAlignment="1">
      <alignment horizontal="right" vertical="center"/>
    </xf>
    <xf numFmtId="4" fontId="3" fillId="0" borderId="14" xfId="2" applyNumberFormat="1" applyFont="1" applyBorder="1" applyAlignment="1">
      <alignment horizontal="center"/>
    </xf>
    <xf numFmtId="4" fontId="3" fillId="0" borderId="8" xfId="2" applyNumberFormat="1" applyFont="1" applyBorder="1" applyAlignment="1">
      <alignment horizontal="center"/>
    </xf>
    <xf numFmtId="4" fontId="3" fillId="0" borderId="27" xfId="2" applyNumberFormat="1" applyFont="1" applyBorder="1" applyAlignment="1">
      <alignment horizontal="center"/>
    </xf>
    <xf numFmtId="4" fontId="3" fillId="0" borderId="14" xfId="2" applyNumberFormat="1" applyFont="1" applyBorder="1" applyAlignment="1">
      <alignment horizontal="right"/>
    </xf>
    <xf numFmtId="4" fontId="3" fillId="0" borderId="8" xfId="2" applyNumberFormat="1" applyFont="1" applyBorder="1" applyAlignment="1">
      <alignment horizontal="right"/>
    </xf>
    <xf numFmtId="4" fontId="3" fillId="0" borderId="27" xfId="2" applyNumberFormat="1" applyFont="1" applyBorder="1" applyAlignment="1">
      <alignment horizontal="righ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5" fillId="0" borderId="1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59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60" xfId="2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62" xfId="2" applyFont="1" applyBorder="1" applyAlignment="1">
      <alignment horizontal="right" vertical="center" wrapText="1"/>
    </xf>
    <xf numFmtId="0" fontId="6" fillId="0" borderId="7" xfId="2" applyFont="1" applyBorder="1" applyAlignment="1">
      <alignment horizontal="center"/>
    </xf>
    <xf numFmtId="0" fontId="6" fillId="0" borderId="1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6" fillId="0" borderId="31" xfId="2" applyFont="1" applyBorder="1" applyAlignment="1">
      <alignment horizontal="center"/>
    </xf>
    <xf numFmtId="0" fontId="6" fillId="0" borderId="44" xfId="2" applyFont="1" applyBorder="1" applyAlignment="1">
      <alignment horizontal="center"/>
    </xf>
    <xf numFmtId="0" fontId="6" fillId="0" borderId="27" xfId="2" applyFont="1" applyBorder="1" applyAlignment="1">
      <alignment horizontal="center"/>
    </xf>
    <xf numFmtId="0" fontId="6" fillId="0" borderId="9" xfId="2" applyFont="1" applyBorder="1" applyAlignment="1">
      <alignment horizontal="center" vertical="center" wrapText="1"/>
    </xf>
    <xf numFmtId="0" fontId="6" fillId="0" borderId="36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5" fillId="0" borderId="55" xfId="2" applyFont="1" applyBorder="1" applyAlignment="1">
      <alignment horizontal="center"/>
    </xf>
    <xf numFmtId="0" fontId="5" fillId="0" borderId="34" xfId="2" applyFont="1" applyBorder="1" applyAlignment="1">
      <alignment horizontal="center"/>
    </xf>
    <xf numFmtId="0" fontId="5" fillId="0" borderId="56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36" xfId="2" applyFont="1" applyBorder="1" applyAlignment="1">
      <alignment horizontal="center"/>
    </xf>
    <xf numFmtId="0" fontId="5" fillId="0" borderId="9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 wrapText="1"/>
    </xf>
    <xf numFmtId="0" fontId="6" fillId="0" borderId="46" xfId="2" applyFont="1" applyBorder="1" applyAlignment="1">
      <alignment horizontal="center" vertical="center" wrapText="1"/>
    </xf>
    <xf numFmtId="0" fontId="6" fillId="0" borderId="48" xfId="2" applyFont="1" applyBorder="1" applyAlignment="1">
      <alignment horizontal="center" vertical="center" wrapText="1"/>
    </xf>
    <xf numFmtId="0" fontId="6" fillId="0" borderId="42" xfId="2" applyFont="1" applyBorder="1" applyAlignment="1">
      <alignment horizontal="center" vertical="center" wrapText="1"/>
    </xf>
    <xf numFmtId="0" fontId="6" fillId="0" borderId="47" xfId="2" applyFont="1" applyBorder="1" applyAlignment="1">
      <alignment horizontal="center" vertical="center" wrapText="1"/>
    </xf>
    <xf numFmtId="0" fontId="6" fillId="0" borderId="49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3" fillId="0" borderId="3" xfId="2" applyFont="1" applyBorder="1"/>
    <xf numFmtId="0" fontId="3" fillId="0" borderId="4" xfId="2" applyFont="1" applyBorder="1"/>
    <xf numFmtId="0" fontId="3" fillId="0" borderId="43" xfId="2" applyFont="1" applyBorder="1"/>
    <xf numFmtId="0" fontId="3" fillId="0" borderId="7" xfId="2" applyFont="1" applyBorder="1"/>
    <xf numFmtId="0" fontId="3" fillId="0" borderId="16" xfId="2" applyFont="1" applyBorder="1"/>
    <xf numFmtId="0" fontId="6" fillId="0" borderId="29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</cellXfs>
  <cellStyles count="5">
    <cellStyle name="Köprü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3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_\g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_\g\Users\timur-\Desktop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&#304;N/Documents/2023%20ENVANTER-BAKANLI&#286;A/2023-I&#775;C&#807;ME%20SUYU%20ENVANTERI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İCMAL"/>
      <sheetName val="İÇMESUYU ENVANTERİ"/>
      <sheetName val="SUSUZ ÜNİTELER LİSTESİ"/>
      <sheetName val="DEPO KLORLAMA"/>
    </sheetNames>
    <sheetDataSet>
      <sheetData sheetId="0"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  <cell r="H15">
            <v>85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103</v>
          </cell>
          <cell r="P15">
            <v>29166</v>
          </cell>
          <cell r="Q15">
            <v>27</v>
          </cell>
          <cell r="R15">
            <v>2086</v>
          </cell>
          <cell r="S15">
            <v>3</v>
          </cell>
          <cell r="T15">
            <v>233</v>
          </cell>
          <cell r="U15">
            <v>2</v>
          </cell>
          <cell r="V15">
            <v>109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1</v>
          </cell>
          <cell r="H16">
            <v>143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31</v>
          </cell>
          <cell r="P16">
            <v>4278</v>
          </cell>
          <cell r="Q16">
            <v>55</v>
          </cell>
          <cell r="R16">
            <v>794</v>
          </cell>
          <cell r="U16">
            <v>5</v>
          </cell>
          <cell r="V16">
            <v>36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26</v>
          </cell>
          <cell r="P17">
            <v>3666</v>
          </cell>
          <cell r="Q17">
            <v>3</v>
          </cell>
          <cell r="R17">
            <v>23</v>
          </cell>
          <cell r="U17">
            <v>3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K18">
            <v>0</v>
          </cell>
          <cell r="L18">
            <v>0</v>
          </cell>
          <cell r="O18">
            <v>6</v>
          </cell>
          <cell r="P18">
            <v>425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74</v>
          </cell>
          <cell r="P19">
            <v>11438</v>
          </cell>
          <cell r="Q19">
            <v>137</v>
          </cell>
          <cell r="R19">
            <v>2507</v>
          </cell>
          <cell r="U19">
            <v>1</v>
          </cell>
          <cell r="V19">
            <v>13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83</v>
          </cell>
          <cell r="P20">
            <v>10120</v>
          </cell>
          <cell r="Q20">
            <v>46</v>
          </cell>
          <cell r="R20">
            <v>1345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16</v>
          </cell>
          <cell r="P21">
            <v>4268</v>
          </cell>
          <cell r="Q21">
            <v>6</v>
          </cell>
          <cell r="R21">
            <v>324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1</v>
          </cell>
          <cell r="H22">
            <v>83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71</v>
          </cell>
          <cell r="P22">
            <v>6413</v>
          </cell>
          <cell r="Q22">
            <v>84</v>
          </cell>
          <cell r="R22">
            <v>1523</v>
          </cell>
          <cell r="S22">
            <v>2</v>
          </cell>
          <cell r="T22">
            <v>67</v>
          </cell>
          <cell r="U22">
            <v>1</v>
          </cell>
          <cell r="V22">
            <v>33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14</v>
          </cell>
          <cell r="P23">
            <v>2150</v>
          </cell>
          <cell r="Q23">
            <v>1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52</v>
          </cell>
          <cell r="P24">
            <v>12992</v>
          </cell>
          <cell r="Q24">
            <v>22</v>
          </cell>
          <cell r="R24">
            <v>978</v>
          </cell>
          <cell r="U24">
            <v>2</v>
          </cell>
          <cell r="V24">
            <v>156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16</v>
          </cell>
          <cell r="P25">
            <v>3033</v>
          </cell>
          <cell r="Q25">
            <v>1</v>
          </cell>
          <cell r="R25">
            <v>40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3</v>
          </cell>
          <cell r="H26">
            <v>316</v>
          </cell>
          <cell r="I26">
            <v>1</v>
          </cell>
          <cell r="J26">
            <v>15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111</v>
          </cell>
          <cell r="P26">
            <v>18818</v>
          </cell>
          <cell r="Q26">
            <v>17</v>
          </cell>
          <cell r="R26">
            <v>600</v>
          </cell>
          <cell r="U26">
            <v>2</v>
          </cell>
          <cell r="V26">
            <v>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sut.utun@icisleri.gov.t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esut.utun@icisleri.gov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L34"/>
  <sheetViews>
    <sheetView showGridLines="0" topLeftCell="A10" workbookViewId="0">
      <selection activeCell="Q35" sqref="Q35"/>
    </sheetView>
  </sheetViews>
  <sheetFormatPr defaultColWidth="9.140625" defaultRowHeight="15" x14ac:dyDescent="0.3"/>
  <cols>
    <col min="1" max="2" width="2" style="1" customWidth="1"/>
    <col min="3" max="3" width="10.28515625" style="1" customWidth="1"/>
    <col min="4" max="4" width="2.140625" style="1" customWidth="1"/>
    <col min="5" max="5" width="10.140625" style="1" customWidth="1"/>
    <col min="6" max="6" width="10.42578125" style="1" customWidth="1"/>
    <col min="7" max="7" width="11" style="1" customWidth="1"/>
    <col min="8" max="8" width="17.42578125" style="1" customWidth="1"/>
    <col min="9" max="10" width="10.140625" style="1" customWidth="1"/>
    <col min="11" max="11" width="19.28515625" style="1" customWidth="1"/>
    <col min="12" max="12" width="2.7109375" style="1" customWidth="1"/>
    <col min="13" max="16384" width="9.140625" style="1"/>
  </cols>
  <sheetData>
    <row r="1" spans="2:12" ht="15.75" thickBot="1" x14ac:dyDescent="0.35"/>
    <row r="2" spans="2:12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5.75" customHeight="1" x14ac:dyDescent="0.3">
      <c r="B3" s="5"/>
      <c r="C3" s="30" t="s">
        <v>90</v>
      </c>
      <c r="L3" s="6"/>
    </row>
    <row r="4" spans="2:12" ht="12.75" customHeight="1" x14ac:dyDescent="0.3">
      <c r="B4" s="5"/>
      <c r="D4" s="108"/>
      <c r="E4" s="210" t="s">
        <v>108</v>
      </c>
      <c r="F4" s="210"/>
      <c r="G4" s="210"/>
      <c r="H4" s="210"/>
      <c r="I4" s="210"/>
      <c r="J4" s="210"/>
      <c r="K4" s="210"/>
      <c r="L4" s="6"/>
    </row>
    <row r="5" spans="2:12" ht="15" customHeight="1" x14ac:dyDescent="0.3">
      <c r="B5" s="5"/>
      <c r="D5" s="108"/>
      <c r="E5" s="211"/>
      <c r="F5" s="211"/>
      <c r="G5" s="211"/>
      <c r="H5" s="211"/>
      <c r="I5" s="211"/>
      <c r="J5" s="211"/>
      <c r="K5" s="211"/>
      <c r="L5" s="6"/>
    </row>
    <row r="6" spans="2:12" x14ac:dyDescent="0.3">
      <c r="B6" s="5"/>
      <c r="L6" s="6"/>
    </row>
    <row r="7" spans="2:12" s="8" customFormat="1" ht="12.75" x14ac:dyDescent="0.2">
      <c r="B7" s="7"/>
      <c r="C7" s="109" t="s">
        <v>0</v>
      </c>
      <c r="D7" s="8" t="s">
        <v>21</v>
      </c>
      <c r="E7" s="110" t="s">
        <v>4</v>
      </c>
      <c r="F7" s="110"/>
      <c r="G7" s="110"/>
      <c r="I7" s="110" t="s">
        <v>15</v>
      </c>
      <c r="K7" s="110"/>
      <c r="L7" s="9"/>
    </row>
    <row r="8" spans="2:12" s="8" customFormat="1" ht="6" customHeight="1" x14ac:dyDescent="0.2">
      <c r="B8" s="7"/>
      <c r="J8" s="111"/>
      <c r="L8" s="9"/>
    </row>
    <row r="9" spans="2:12" s="8" customFormat="1" ht="18" customHeight="1" x14ac:dyDescent="0.2">
      <c r="B9" s="7"/>
      <c r="I9" s="109" t="s">
        <v>22</v>
      </c>
      <c r="J9" s="110" t="s">
        <v>98</v>
      </c>
      <c r="K9" s="112"/>
      <c r="L9" s="9"/>
    </row>
    <row r="10" spans="2:12" s="8" customFormat="1" ht="12" customHeight="1" x14ac:dyDescent="0.2">
      <c r="B10" s="7"/>
      <c r="I10" s="109" t="s">
        <v>23</v>
      </c>
      <c r="J10" s="113" t="s">
        <v>102</v>
      </c>
      <c r="K10" s="114"/>
      <c r="L10" s="9"/>
    </row>
    <row r="11" spans="2:12" s="8" customFormat="1" ht="14.25" customHeight="1" x14ac:dyDescent="0.2">
      <c r="B11" s="7"/>
      <c r="I11" s="109" t="s">
        <v>24</v>
      </c>
      <c r="J11" s="113" t="s">
        <v>103</v>
      </c>
      <c r="K11" s="112"/>
      <c r="L11" s="9"/>
    </row>
    <row r="12" spans="2:12" s="8" customFormat="1" ht="15.75" customHeight="1" x14ac:dyDescent="0.2">
      <c r="B12" s="7"/>
      <c r="I12" s="109" t="s">
        <v>25</v>
      </c>
      <c r="J12" s="113" t="s">
        <v>104</v>
      </c>
      <c r="K12" s="112"/>
      <c r="L12" s="9"/>
    </row>
    <row r="13" spans="2:12" s="8" customFormat="1" ht="15" customHeight="1" x14ac:dyDescent="0.25">
      <c r="B13" s="7"/>
      <c r="I13" s="109" t="s">
        <v>26</v>
      </c>
      <c r="J13" s="105" t="s">
        <v>101</v>
      </c>
      <c r="K13" s="115"/>
      <c r="L13" s="9"/>
    </row>
    <row r="14" spans="2:12" ht="15.75" thickBot="1" x14ac:dyDescent="0.35">
      <c r="B14" s="5"/>
      <c r="L14" s="6"/>
    </row>
    <row r="15" spans="2:12" ht="24.75" customHeight="1" x14ac:dyDescent="0.3">
      <c r="B15" s="5"/>
      <c r="C15" s="214" t="s">
        <v>92</v>
      </c>
      <c r="D15" s="215"/>
      <c r="E15" s="215"/>
      <c r="F15" s="215"/>
      <c r="G15" s="215"/>
      <c r="H15" s="212" t="s">
        <v>27</v>
      </c>
      <c r="I15" s="218" t="s">
        <v>91</v>
      </c>
      <c r="J15" s="215"/>
      <c r="K15" s="219"/>
      <c r="L15" s="6"/>
    </row>
    <row r="16" spans="2:12" ht="18.75" customHeight="1" x14ac:dyDescent="0.3">
      <c r="B16" s="5"/>
      <c r="C16" s="216"/>
      <c r="D16" s="217"/>
      <c r="E16" s="217"/>
      <c r="F16" s="217"/>
      <c r="G16" s="217"/>
      <c r="H16" s="213"/>
      <c r="I16" s="220"/>
      <c r="J16" s="217"/>
      <c r="K16" s="221"/>
      <c r="L16" s="6"/>
    </row>
    <row r="17" spans="2:12" ht="15" customHeight="1" x14ac:dyDescent="0.3">
      <c r="B17" s="5"/>
      <c r="C17" s="195" t="s">
        <v>28</v>
      </c>
      <c r="D17" s="196"/>
      <c r="E17" s="196"/>
      <c r="F17" s="196"/>
      <c r="G17" s="196"/>
      <c r="H17" s="196"/>
      <c r="I17" s="196"/>
      <c r="J17" s="196"/>
      <c r="K17" s="196"/>
      <c r="L17" s="6"/>
    </row>
    <row r="18" spans="2:12" ht="15" customHeight="1" x14ac:dyDescent="0.3">
      <c r="B18" s="5"/>
      <c r="C18" s="184" t="s">
        <v>29</v>
      </c>
      <c r="D18" s="185"/>
      <c r="E18" s="185"/>
      <c r="F18" s="185"/>
      <c r="G18" s="186"/>
      <c r="H18" s="18"/>
      <c r="I18" s="207" t="e">
        <f>#REF!+#REF!+#REF!+#REF!+#REF!+#REF!+#REF!+#REF!+#REF!+#REF!+#REF!+#REF!</f>
        <v>#REF!</v>
      </c>
      <c r="J18" s="208"/>
      <c r="K18" s="209"/>
      <c r="L18" s="6"/>
    </row>
    <row r="19" spans="2:12" ht="15" customHeight="1" x14ac:dyDescent="0.3">
      <c r="B19" s="5"/>
      <c r="C19" s="184" t="s">
        <v>30</v>
      </c>
      <c r="D19" s="185"/>
      <c r="E19" s="185"/>
      <c r="F19" s="185"/>
      <c r="G19" s="186"/>
      <c r="H19" s="18"/>
      <c r="I19" s="207" t="e">
        <f>#REF!+#REF!+#REF!+#REF!+#REF!+#REF!+#REF!+#REF!+#REF!+#REF!+#REF!+#REF!</f>
        <v>#REF!</v>
      </c>
      <c r="J19" s="208"/>
      <c r="K19" s="209"/>
      <c r="L19" s="6"/>
    </row>
    <row r="20" spans="2:12" ht="15" customHeight="1" x14ac:dyDescent="0.3">
      <c r="B20" s="5"/>
      <c r="C20" s="184" t="s">
        <v>31</v>
      </c>
      <c r="D20" s="185"/>
      <c r="E20" s="185"/>
      <c r="F20" s="185"/>
      <c r="G20" s="186"/>
      <c r="H20" s="18"/>
      <c r="I20" s="207" t="e">
        <f>#REF!+#REF!</f>
        <v>#REF!</v>
      </c>
      <c r="J20" s="208"/>
      <c r="K20" s="209"/>
      <c r="L20" s="6"/>
    </row>
    <row r="21" spans="2:12" ht="15" customHeight="1" x14ac:dyDescent="0.3">
      <c r="B21" s="5"/>
      <c r="C21" s="184" t="s">
        <v>32</v>
      </c>
      <c r="D21" s="185"/>
      <c r="E21" s="185"/>
      <c r="F21" s="185"/>
      <c r="G21" s="186"/>
      <c r="H21" s="18"/>
      <c r="I21" s="207" t="e">
        <f>#REF!+#REF!+#REF!+#REF!+#REF!+#REF!+#REF!+#REF!+#REF!+#REF!+#REF!+#REF!</f>
        <v>#REF!</v>
      </c>
      <c r="J21" s="208"/>
      <c r="K21" s="209"/>
      <c r="L21" s="6"/>
    </row>
    <row r="22" spans="2:12" s="8" customFormat="1" ht="15" customHeight="1" x14ac:dyDescent="0.3">
      <c r="B22" s="7"/>
      <c r="C22" s="184" t="s">
        <v>33</v>
      </c>
      <c r="D22" s="185"/>
      <c r="E22" s="185"/>
      <c r="F22" s="185"/>
      <c r="G22" s="186"/>
      <c r="H22" s="18"/>
      <c r="I22" s="207" t="e">
        <f>#REF!+#REF!+#REF!+#REF!+#REF!+#REF!+#REF!+#REF!+#REF!+#REF!+#REF!+#REF!</f>
        <v>#REF!</v>
      </c>
      <c r="J22" s="208"/>
      <c r="K22" s="209"/>
      <c r="L22" s="9"/>
    </row>
    <row r="23" spans="2:12" ht="15" customHeight="1" x14ac:dyDescent="0.3">
      <c r="B23" s="5"/>
      <c r="C23" s="184" t="s">
        <v>34</v>
      </c>
      <c r="D23" s="185"/>
      <c r="E23" s="185"/>
      <c r="F23" s="185"/>
      <c r="G23" s="186"/>
      <c r="H23" s="18"/>
      <c r="I23" s="204" t="s">
        <v>112</v>
      </c>
      <c r="J23" s="205"/>
      <c r="K23" s="206"/>
      <c r="L23" s="6"/>
    </row>
    <row r="24" spans="2:12" ht="54" customHeight="1" x14ac:dyDescent="0.3">
      <c r="B24" s="5"/>
      <c r="C24" s="193" t="s">
        <v>105</v>
      </c>
      <c r="D24" s="194"/>
      <c r="E24" s="194"/>
      <c r="F24" s="194"/>
      <c r="G24" s="197"/>
      <c r="H24" s="116"/>
      <c r="I24" s="207" t="e">
        <f>#REF!+#REF!+#REF!+#REF!+#REF!+#REF!+#REF!+#REF!+#REF!+#REF!+#REF!+#REF!</f>
        <v>#REF!</v>
      </c>
      <c r="J24" s="208"/>
      <c r="K24" s="209"/>
      <c r="L24" s="6"/>
    </row>
    <row r="25" spans="2:12" s="8" customFormat="1" ht="15" customHeight="1" x14ac:dyDescent="0.2">
      <c r="B25" s="7"/>
      <c r="C25" s="187" t="s">
        <v>35</v>
      </c>
      <c r="D25" s="188"/>
      <c r="E25" s="188"/>
      <c r="F25" s="188"/>
      <c r="G25" s="189"/>
      <c r="H25" s="117">
        <f>SUM(H18:H24)</f>
        <v>0</v>
      </c>
      <c r="I25" s="198" t="e">
        <f>SUM(I18:I24)</f>
        <v>#REF!</v>
      </c>
      <c r="J25" s="199"/>
      <c r="K25" s="200"/>
      <c r="L25" s="9"/>
    </row>
    <row r="26" spans="2:12" ht="15" customHeight="1" x14ac:dyDescent="0.3">
      <c r="B26" s="5"/>
      <c r="C26" s="195" t="s">
        <v>93</v>
      </c>
      <c r="D26" s="196"/>
      <c r="E26" s="196"/>
      <c r="F26" s="196"/>
      <c r="G26" s="196"/>
      <c r="H26" s="196"/>
      <c r="I26" s="196"/>
      <c r="J26" s="196"/>
      <c r="K26" s="196"/>
      <c r="L26" s="6"/>
    </row>
    <row r="27" spans="2:12" ht="15" customHeight="1" x14ac:dyDescent="0.3">
      <c r="B27" s="5"/>
      <c r="C27" s="184" t="s">
        <v>36</v>
      </c>
      <c r="D27" s="185"/>
      <c r="E27" s="185"/>
      <c r="F27" s="185"/>
      <c r="G27" s="185"/>
      <c r="H27" s="18"/>
      <c r="I27" s="204"/>
      <c r="J27" s="205"/>
      <c r="K27" s="206">
        <f t="shared" ref="K27:K28" si="0">I27+J27</f>
        <v>0</v>
      </c>
      <c r="L27" s="6"/>
    </row>
    <row r="28" spans="2:12" ht="15" customHeight="1" x14ac:dyDescent="0.3">
      <c r="B28" s="5"/>
      <c r="C28" s="184" t="s">
        <v>37</v>
      </c>
      <c r="D28" s="185"/>
      <c r="E28" s="185"/>
      <c r="F28" s="185"/>
      <c r="G28" s="185"/>
      <c r="H28" s="18"/>
      <c r="I28" s="204"/>
      <c r="J28" s="205"/>
      <c r="K28" s="206">
        <f t="shared" si="0"/>
        <v>0</v>
      </c>
      <c r="L28" s="6"/>
    </row>
    <row r="29" spans="2:12" ht="69" customHeight="1" x14ac:dyDescent="0.3">
      <c r="B29" s="5"/>
      <c r="C29" s="193" t="s">
        <v>106</v>
      </c>
      <c r="D29" s="194"/>
      <c r="E29" s="194"/>
      <c r="F29" s="194"/>
      <c r="G29" s="194"/>
      <c r="H29" s="118"/>
      <c r="I29" s="207"/>
      <c r="J29" s="208"/>
      <c r="K29" s="209"/>
      <c r="L29" s="6"/>
    </row>
    <row r="30" spans="2:12" ht="15" customHeight="1" x14ac:dyDescent="0.3">
      <c r="B30" s="5"/>
      <c r="C30" s="187" t="s">
        <v>38</v>
      </c>
      <c r="D30" s="188"/>
      <c r="E30" s="188"/>
      <c r="F30" s="188"/>
      <c r="G30" s="189"/>
      <c r="H30" s="119">
        <f>SUM(H27:H29)</f>
        <v>0</v>
      </c>
      <c r="I30" s="198">
        <f>SUM(I29)</f>
        <v>0</v>
      </c>
      <c r="J30" s="199"/>
      <c r="K30" s="200"/>
      <c r="L30" s="6"/>
    </row>
    <row r="31" spans="2:12" s="123" customFormat="1" ht="15.75" customHeight="1" thickBot="1" x14ac:dyDescent="0.3">
      <c r="B31" s="120"/>
      <c r="C31" s="190" t="s">
        <v>39</v>
      </c>
      <c r="D31" s="191"/>
      <c r="E31" s="191"/>
      <c r="F31" s="191"/>
      <c r="G31" s="192"/>
      <c r="H31" s="121">
        <f>H25+H30</f>
        <v>0</v>
      </c>
      <c r="I31" s="201" t="e">
        <f>I25+I30</f>
        <v>#REF!</v>
      </c>
      <c r="J31" s="202"/>
      <c r="K31" s="203"/>
      <c r="L31" s="122"/>
    </row>
    <row r="32" spans="2:12" ht="15.75" thickBot="1" x14ac:dyDescent="0.35">
      <c r="B32" s="14"/>
      <c r="C32" s="124"/>
      <c r="D32" s="11"/>
      <c r="E32" s="11"/>
      <c r="F32" s="11"/>
      <c r="G32" s="11"/>
      <c r="H32" s="11"/>
      <c r="I32" s="11"/>
      <c r="J32" s="11"/>
      <c r="K32" s="11"/>
      <c r="L32" s="15"/>
    </row>
    <row r="33" spans="11:11" x14ac:dyDescent="0.3">
      <c r="K33" s="10"/>
    </row>
    <row r="34" spans="11:11" x14ac:dyDescent="0.3">
      <c r="K34" s="10"/>
    </row>
  </sheetData>
  <mergeCells count="33">
    <mergeCell ref="I29:K29"/>
    <mergeCell ref="I18:K18"/>
    <mergeCell ref="I19:K19"/>
    <mergeCell ref="I20:K20"/>
    <mergeCell ref="I21:K21"/>
    <mergeCell ref="I22:K22"/>
    <mergeCell ref="E4:K4"/>
    <mergeCell ref="E5:K5"/>
    <mergeCell ref="H15:H16"/>
    <mergeCell ref="C17:K17"/>
    <mergeCell ref="C15:G16"/>
    <mergeCell ref="I15:K16"/>
    <mergeCell ref="C18:G18"/>
    <mergeCell ref="C19:G19"/>
    <mergeCell ref="C20:G20"/>
    <mergeCell ref="C21:G21"/>
    <mergeCell ref="C22:G22"/>
    <mergeCell ref="C23:G23"/>
    <mergeCell ref="C30:G30"/>
    <mergeCell ref="C31:G31"/>
    <mergeCell ref="C27:G27"/>
    <mergeCell ref="C28:G28"/>
    <mergeCell ref="C29:G29"/>
    <mergeCell ref="C26:K26"/>
    <mergeCell ref="C24:G24"/>
    <mergeCell ref="C25:G25"/>
    <mergeCell ref="I30:K30"/>
    <mergeCell ref="I31:K31"/>
    <mergeCell ref="I23:K23"/>
    <mergeCell ref="I24:K24"/>
    <mergeCell ref="I25:K25"/>
    <mergeCell ref="I27:K27"/>
    <mergeCell ref="I28:K28"/>
  </mergeCells>
  <hyperlinks>
    <hyperlink ref="J13" r:id="rId1" xr:uid="{00000000-0004-0000-0D00-000000000000}"/>
  </hyperlink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9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Y100"/>
  <sheetViews>
    <sheetView showGridLines="0" tabSelected="1" topLeftCell="A4" zoomScale="69" zoomScaleNormal="69" workbookViewId="0">
      <selection activeCell="AE83" sqref="AE83"/>
    </sheetView>
  </sheetViews>
  <sheetFormatPr defaultColWidth="9.140625" defaultRowHeight="15" x14ac:dyDescent="0.3"/>
  <cols>
    <col min="1" max="1" width="5.28515625" style="1" customWidth="1"/>
    <col min="2" max="2" width="6.7109375" style="1" customWidth="1"/>
    <col min="3" max="3" width="15.85546875" style="1" customWidth="1"/>
    <col min="4" max="4" width="11.85546875" style="1" customWidth="1"/>
    <col min="5" max="5" width="11.28515625" style="1" customWidth="1"/>
    <col min="6" max="6" width="11.85546875" style="1" customWidth="1"/>
    <col min="7" max="7" width="14" style="1" customWidth="1"/>
    <col min="8" max="8" width="12.28515625" style="1" customWidth="1"/>
    <col min="9" max="9" width="13.28515625" style="1" customWidth="1"/>
    <col min="10" max="10" width="12.7109375" style="1" customWidth="1"/>
    <col min="11" max="11" width="11.28515625" style="1" customWidth="1"/>
    <col min="12" max="12" width="11.5703125" style="1" customWidth="1"/>
    <col min="13" max="13" width="12.7109375" style="1" customWidth="1"/>
    <col min="14" max="14" width="12.5703125" style="1" customWidth="1"/>
    <col min="15" max="15" width="11.140625" style="1" customWidth="1"/>
    <col min="16" max="16" width="8.85546875" style="1" customWidth="1"/>
    <col min="17" max="17" width="7.85546875" style="1" customWidth="1"/>
    <col min="18" max="18" width="8.42578125" style="1" customWidth="1"/>
    <col min="19" max="19" width="9.7109375" style="1" customWidth="1"/>
    <col min="20" max="20" width="8.85546875" style="1" customWidth="1"/>
    <col min="21" max="21" width="7.5703125" style="1" customWidth="1"/>
    <col min="22" max="22" width="6.5703125" style="1" customWidth="1"/>
    <col min="23" max="23" width="5.85546875" style="1" customWidth="1"/>
    <col min="24" max="24" width="6.42578125" style="1" customWidth="1"/>
    <col min="25" max="25" width="7.28515625" style="1" customWidth="1"/>
    <col min="26" max="16384" width="9.140625" style="1"/>
  </cols>
  <sheetData>
    <row r="1" spans="2:25" ht="15.75" thickBot="1" x14ac:dyDescent="0.35"/>
    <row r="2" spans="2:25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</row>
    <row r="3" spans="2:25" s="19" customFormat="1" ht="15.75" x14ac:dyDescent="0.25">
      <c r="B3" s="20"/>
      <c r="D3" s="30" t="s">
        <v>109</v>
      </c>
      <c r="E3" s="25"/>
      <c r="Y3" s="21"/>
    </row>
    <row r="4" spans="2:25" s="19" customFormat="1" x14ac:dyDescent="0.25">
      <c r="B4" s="20"/>
      <c r="Y4" s="21"/>
    </row>
    <row r="5" spans="2:25" s="19" customFormat="1" x14ac:dyDescent="0.25">
      <c r="B5" s="20"/>
      <c r="G5" s="25" t="s">
        <v>110</v>
      </c>
      <c r="Y5" s="21"/>
    </row>
    <row r="6" spans="2:25" s="19" customFormat="1" x14ac:dyDescent="0.25">
      <c r="B6" s="20"/>
      <c r="E6" s="25"/>
      <c r="G6" s="31" t="s">
        <v>111</v>
      </c>
      <c r="Y6" s="21"/>
    </row>
    <row r="7" spans="2:25" s="19" customFormat="1" x14ac:dyDescent="0.25">
      <c r="B7" s="20"/>
      <c r="Y7" s="21"/>
    </row>
    <row r="8" spans="2:25" s="19" customFormat="1" x14ac:dyDescent="0.25">
      <c r="B8" s="20"/>
      <c r="C8" s="32" t="s">
        <v>40</v>
      </c>
      <c r="D8" s="227" t="s">
        <v>4</v>
      </c>
      <c r="E8" s="227"/>
      <c r="H8" s="23"/>
      <c r="I8" s="23"/>
      <c r="N8" s="23"/>
      <c r="O8" s="23"/>
      <c r="P8" s="33" t="s">
        <v>15</v>
      </c>
      <c r="Q8" s="33"/>
      <c r="R8" s="33"/>
      <c r="S8" s="34"/>
      <c r="Y8" s="21"/>
    </row>
    <row r="9" spans="2:25" s="19" customFormat="1" x14ac:dyDescent="0.25">
      <c r="B9" s="20"/>
      <c r="C9" s="23"/>
      <c r="D9" s="23"/>
      <c r="E9" s="23"/>
      <c r="G9" s="23"/>
      <c r="H9" s="23"/>
      <c r="I9" s="23"/>
      <c r="N9" s="23"/>
      <c r="O9" s="23"/>
      <c r="P9" s="23"/>
      <c r="Q9" s="23"/>
      <c r="R9" s="23"/>
      <c r="S9" s="23"/>
      <c r="Y9" s="21"/>
    </row>
    <row r="10" spans="2:25" s="19" customFormat="1" x14ac:dyDescent="0.25">
      <c r="B10" s="20"/>
      <c r="D10" s="23"/>
      <c r="E10" s="23"/>
      <c r="F10" s="23"/>
      <c r="G10" s="23"/>
      <c r="H10" s="23"/>
      <c r="I10" s="23"/>
      <c r="N10" s="23"/>
      <c r="O10" s="23"/>
      <c r="P10" s="23" t="s">
        <v>16</v>
      </c>
      <c r="Q10" s="33" t="s">
        <v>98</v>
      </c>
      <c r="R10" s="33"/>
      <c r="Y10" s="21"/>
    </row>
    <row r="11" spans="2:25" s="19" customFormat="1" x14ac:dyDescent="0.25">
      <c r="B11" s="20"/>
      <c r="D11" s="23"/>
      <c r="E11" s="23"/>
      <c r="F11" s="23"/>
      <c r="G11" s="23"/>
      <c r="H11" s="23"/>
      <c r="I11" s="23"/>
      <c r="O11" s="23"/>
      <c r="P11" s="23" t="s">
        <v>17</v>
      </c>
      <c r="Q11" s="33" t="s">
        <v>99</v>
      </c>
      <c r="R11" s="35"/>
      <c r="S11" s="35"/>
      <c r="Y11" s="21"/>
    </row>
    <row r="12" spans="2:25" s="19" customFormat="1" x14ac:dyDescent="0.25">
      <c r="B12" s="20"/>
      <c r="D12" s="23"/>
      <c r="E12" s="23"/>
      <c r="F12" s="23"/>
      <c r="G12" s="23"/>
      <c r="H12" s="23"/>
      <c r="I12" s="23"/>
      <c r="O12" s="23"/>
      <c r="P12" s="23" t="s">
        <v>18</v>
      </c>
      <c r="Q12" s="35" t="s">
        <v>100</v>
      </c>
      <c r="R12" s="35"/>
      <c r="S12" s="35"/>
      <c r="Y12" s="21"/>
    </row>
    <row r="13" spans="2:25" s="19" customFormat="1" ht="18" x14ac:dyDescent="0.25">
      <c r="B13" s="20"/>
      <c r="D13" s="23"/>
      <c r="E13" s="23"/>
      <c r="F13" s="23"/>
      <c r="G13" s="23"/>
      <c r="H13" s="23"/>
      <c r="I13" s="23"/>
      <c r="O13" s="23"/>
      <c r="P13" s="23" t="s">
        <v>19</v>
      </c>
      <c r="Q13" s="36" t="s">
        <v>101</v>
      </c>
      <c r="R13" s="37"/>
      <c r="S13" s="35"/>
      <c r="Y13" s="21"/>
    </row>
    <row r="14" spans="2:25" s="19" customFormat="1" ht="15.75" thickBot="1" x14ac:dyDescent="0.3">
      <c r="B14" s="20"/>
      <c r="C14" s="23" t="s">
        <v>41</v>
      </c>
      <c r="Y14" s="21"/>
    </row>
    <row r="15" spans="2:25" s="23" customFormat="1" ht="15" customHeight="1" x14ac:dyDescent="0.25">
      <c r="B15" s="22"/>
      <c r="C15" s="260" t="s">
        <v>42</v>
      </c>
      <c r="D15" s="263" t="s">
        <v>20</v>
      </c>
      <c r="E15" s="266" t="s">
        <v>2</v>
      </c>
      <c r="F15" s="267"/>
      <c r="G15" s="267"/>
      <c r="H15" s="268"/>
      <c r="I15" s="272" t="s">
        <v>43</v>
      </c>
      <c r="J15" s="273"/>
      <c r="K15" s="273"/>
      <c r="L15" s="273"/>
      <c r="M15" s="273"/>
      <c r="N15" s="273"/>
      <c r="O15" s="273"/>
      <c r="P15" s="274"/>
      <c r="Q15" s="272" t="s">
        <v>44</v>
      </c>
      <c r="R15" s="273"/>
      <c r="S15" s="273"/>
      <c r="T15" s="273"/>
      <c r="U15" s="273"/>
      <c r="V15" s="273"/>
      <c r="W15" s="273"/>
      <c r="X15" s="274"/>
      <c r="Y15" s="24"/>
    </row>
    <row r="16" spans="2:25" s="23" customFormat="1" x14ac:dyDescent="0.25">
      <c r="B16" s="22"/>
      <c r="C16" s="261"/>
      <c r="D16" s="264"/>
      <c r="E16" s="269"/>
      <c r="F16" s="270"/>
      <c r="G16" s="270"/>
      <c r="H16" s="271"/>
      <c r="I16" s="228" t="s">
        <v>45</v>
      </c>
      <c r="J16" s="229"/>
      <c r="K16" s="229"/>
      <c r="L16" s="229"/>
      <c r="M16" s="229" t="s">
        <v>46</v>
      </c>
      <c r="N16" s="229"/>
      <c r="O16" s="229"/>
      <c r="P16" s="252"/>
      <c r="Q16" s="228" t="s">
        <v>45</v>
      </c>
      <c r="R16" s="229"/>
      <c r="S16" s="229"/>
      <c r="T16" s="229"/>
      <c r="U16" s="229" t="s">
        <v>46</v>
      </c>
      <c r="V16" s="229"/>
      <c r="W16" s="229"/>
      <c r="X16" s="252"/>
      <c r="Y16" s="24"/>
    </row>
    <row r="17" spans="2:25" s="23" customFormat="1" x14ac:dyDescent="0.25">
      <c r="B17" s="22"/>
      <c r="C17" s="261"/>
      <c r="D17" s="264"/>
      <c r="E17" s="228" t="s">
        <v>47</v>
      </c>
      <c r="F17" s="229"/>
      <c r="G17" s="229" t="s">
        <v>48</v>
      </c>
      <c r="H17" s="229"/>
      <c r="I17" s="228" t="s">
        <v>47</v>
      </c>
      <c r="J17" s="229"/>
      <c r="K17" s="229" t="s">
        <v>48</v>
      </c>
      <c r="L17" s="229"/>
      <c r="M17" s="229" t="s">
        <v>47</v>
      </c>
      <c r="N17" s="229"/>
      <c r="O17" s="229" t="s">
        <v>48</v>
      </c>
      <c r="P17" s="252"/>
      <c r="Q17" s="228" t="s">
        <v>47</v>
      </c>
      <c r="R17" s="229"/>
      <c r="S17" s="229" t="s">
        <v>48</v>
      </c>
      <c r="T17" s="229"/>
      <c r="U17" s="229" t="s">
        <v>47</v>
      </c>
      <c r="V17" s="229"/>
      <c r="W17" s="229" t="s">
        <v>48</v>
      </c>
      <c r="X17" s="252"/>
      <c r="Y17" s="24"/>
    </row>
    <row r="18" spans="2:25" s="23" customFormat="1" ht="15" customHeight="1" thickBot="1" x14ac:dyDescent="0.3">
      <c r="B18" s="22"/>
      <c r="C18" s="262"/>
      <c r="D18" s="265"/>
      <c r="E18" s="38" t="s">
        <v>49</v>
      </c>
      <c r="F18" s="39" t="s">
        <v>50</v>
      </c>
      <c r="G18" s="39" t="s">
        <v>49</v>
      </c>
      <c r="H18" s="39" t="s">
        <v>50</v>
      </c>
      <c r="I18" s="38" t="s">
        <v>49</v>
      </c>
      <c r="J18" s="39" t="s">
        <v>50</v>
      </c>
      <c r="K18" s="39" t="s">
        <v>49</v>
      </c>
      <c r="L18" s="39" t="s">
        <v>50</v>
      </c>
      <c r="M18" s="39" t="s">
        <v>49</v>
      </c>
      <c r="N18" s="39" t="s">
        <v>50</v>
      </c>
      <c r="O18" s="39" t="s">
        <v>49</v>
      </c>
      <c r="P18" s="40" t="s">
        <v>50</v>
      </c>
      <c r="Q18" s="38" t="s">
        <v>49</v>
      </c>
      <c r="R18" s="39" t="s">
        <v>50</v>
      </c>
      <c r="S18" s="39" t="s">
        <v>49</v>
      </c>
      <c r="T18" s="39" t="s">
        <v>50</v>
      </c>
      <c r="U18" s="39" t="s">
        <v>49</v>
      </c>
      <c r="V18" s="39" t="s">
        <v>50</v>
      </c>
      <c r="W18" s="39" t="s">
        <v>49</v>
      </c>
      <c r="X18" s="40" t="s">
        <v>50</v>
      </c>
      <c r="Y18" s="24"/>
    </row>
    <row r="19" spans="2:25" s="23" customFormat="1" ht="15" customHeight="1" x14ac:dyDescent="0.25">
      <c r="B19" s="22"/>
      <c r="C19" s="53" t="s">
        <v>1</v>
      </c>
      <c r="D19" s="54"/>
      <c r="E19" s="41"/>
      <c r="F19" s="42"/>
      <c r="G19" s="42"/>
      <c r="H19" s="42"/>
      <c r="I19" s="41">
        <v>9</v>
      </c>
      <c r="J19" s="43">
        <v>2121</v>
      </c>
      <c r="K19" s="42">
        <v>6</v>
      </c>
      <c r="L19" s="42">
        <v>379</v>
      </c>
      <c r="M19" s="42"/>
      <c r="N19" s="42"/>
      <c r="O19" s="42"/>
      <c r="P19" s="44"/>
      <c r="Q19" s="41"/>
      <c r="R19" s="42"/>
      <c r="S19" s="42"/>
      <c r="T19" s="42"/>
      <c r="U19" s="42"/>
      <c r="V19" s="42"/>
      <c r="W19" s="42"/>
      <c r="X19" s="44"/>
      <c r="Y19" s="24"/>
    </row>
    <row r="20" spans="2:25" s="23" customFormat="1" ht="15" customHeight="1" x14ac:dyDescent="0.25">
      <c r="B20" s="22"/>
      <c r="C20" s="45" t="s">
        <v>5</v>
      </c>
      <c r="D20" s="46"/>
      <c r="E20" s="98"/>
      <c r="F20" s="12"/>
      <c r="G20" s="12"/>
      <c r="H20" s="12"/>
      <c r="I20" s="98"/>
      <c r="J20" s="13"/>
      <c r="K20" s="12"/>
      <c r="L20" s="12"/>
      <c r="M20" s="12"/>
      <c r="N20" s="12"/>
      <c r="O20" s="12"/>
      <c r="P20" s="102"/>
      <c r="Q20" s="98"/>
      <c r="R20" s="12"/>
      <c r="S20" s="12"/>
      <c r="T20" s="12"/>
      <c r="U20" s="12"/>
      <c r="V20" s="12"/>
      <c r="W20" s="12"/>
      <c r="X20" s="102"/>
      <c r="Y20" s="24"/>
    </row>
    <row r="21" spans="2:25" s="23" customFormat="1" ht="15" customHeight="1" x14ac:dyDescent="0.25">
      <c r="B21" s="22"/>
      <c r="C21" s="45" t="s">
        <v>6</v>
      </c>
      <c r="D21" s="46"/>
      <c r="E21" s="98"/>
      <c r="F21" s="12"/>
      <c r="G21" s="12"/>
      <c r="H21" s="12"/>
      <c r="I21" s="98">
        <v>3</v>
      </c>
      <c r="J21" s="13">
        <v>389</v>
      </c>
      <c r="K21" s="12"/>
      <c r="L21" s="12"/>
      <c r="M21" s="12"/>
      <c r="N21" s="12"/>
      <c r="O21" s="12"/>
      <c r="P21" s="102"/>
      <c r="Q21" s="98"/>
      <c r="R21" s="12"/>
      <c r="S21" s="12"/>
      <c r="T21" s="12"/>
      <c r="U21" s="12"/>
      <c r="V21" s="12"/>
      <c r="W21" s="12"/>
      <c r="X21" s="102"/>
      <c r="Y21" s="24"/>
    </row>
    <row r="22" spans="2:25" s="23" customFormat="1" ht="15" customHeight="1" x14ac:dyDescent="0.25">
      <c r="B22" s="22"/>
      <c r="C22" s="45" t="s">
        <v>7</v>
      </c>
      <c r="D22" s="46"/>
      <c r="E22" s="98"/>
      <c r="F22" s="12"/>
      <c r="G22" s="12"/>
      <c r="H22" s="12"/>
      <c r="I22" s="98"/>
      <c r="J22" s="13"/>
      <c r="K22" s="12"/>
      <c r="L22" s="12"/>
      <c r="M22" s="12"/>
      <c r="N22" s="12"/>
      <c r="O22" s="12"/>
      <c r="P22" s="102"/>
      <c r="Q22" s="98"/>
      <c r="R22" s="12"/>
      <c r="S22" s="12"/>
      <c r="T22" s="12"/>
      <c r="U22" s="12"/>
      <c r="V22" s="12"/>
      <c r="W22" s="12"/>
      <c r="X22" s="102"/>
      <c r="Y22" s="24"/>
    </row>
    <row r="23" spans="2:25" s="23" customFormat="1" ht="15" customHeight="1" x14ac:dyDescent="0.25">
      <c r="B23" s="22"/>
      <c r="C23" s="45" t="s">
        <v>8</v>
      </c>
      <c r="D23" s="46"/>
      <c r="E23" s="98"/>
      <c r="F23" s="12"/>
      <c r="G23" s="12"/>
      <c r="H23" s="12"/>
      <c r="I23" s="98">
        <v>2</v>
      </c>
      <c r="J23" s="13">
        <v>956</v>
      </c>
      <c r="K23" s="12"/>
      <c r="L23" s="12"/>
      <c r="M23" s="12"/>
      <c r="N23" s="12"/>
      <c r="O23" s="12"/>
      <c r="P23" s="102"/>
      <c r="Q23" s="98"/>
      <c r="R23" s="12"/>
      <c r="S23" s="12"/>
      <c r="T23" s="12"/>
      <c r="U23" s="12"/>
      <c r="V23" s="12"/>
      <c r="W23" s="12"/>
      <c r="X23" s="102"/>
      <c r="Y23" s="24"/>
    </row>
    <row r="24" spans="2:25" s="23" customFormat="1" ht="15" customHeight="1" x14ac:dyDescent="0.25">
      <c r="B24" s="22"/>
      <c r="C24" s="45" t="s">
        <v>9</v>
      </c>
      <c r="D24" s="46"/>
      <c r="E24" s="98"/>
      <c r="F24" s="12"/>
      <c r="G24" s="12"/>
      <c r="H24" s="12"/>
      <c r="I24" s="98"/>
      <c r="J24" s="13"/>
      <c r="K24" s="12"/>
      <c r="L24" s="12"/>
      <c r="M24" s="12"/>
      <c r="N24" s="12"/>
      <c r="O24" s="12"/>
      <c r="P24" s="102"/>
      <c r="Q24" s="98"/>
      <c r="R24" s="12"/>
      <c r="S24" s="12"/>
      <c r="T24" s="12"/>
      <c r="U24" s="12"/>
      <c r="V24" s="12"/>
      <c r="W24" s="12"/>
      <c r="X24" s="102"/>
      <c r="Y24" s="24"/>
    </row>
    <row r="25" spans="2:25" s="23" customFormat="1" ht="15" customHeight="1" x14ac:dyDescent="0.25">
      <c r="B25" s="22"/>
      <c r="C25" s="45" t="s">
        <v>3</v>
      </c>
      <c r="D25" s="46"/>
      <c r="E25" s="98"/>
      <c r="F25" s="12"/>
      <c r="G25" s="12"/>
      <c r="H25" s="12"/>
      <c r="I25" s="98"/>
      <c r="J25" s="13"/>
      <c r="K25" s="12"/>
      <c r="L25" s="12"/>
      <c r="M25" s="12"/>
      <c r="N25" s="12"/>
      <c r="O25" s="12"/>
      <c r="P25" s="102"/>
      <c r="Q25" s="98"/>
      <c r="R25" s="12"/>
      <c r="S25" s="12"/>
      <c r="T25" s="12"/>
      <c r="U25" s="12"/>
      <c r="V25" s="12"/>
      <c r="W25" s="12"/>
      <c r="X25" s="102"/>
      <c r="Y25" s="24"/>
    </row>
    <row r="26" spans="2:25" s="23" customFormat="1" ht="15" customHeight="1" x14ac:dyDescent="0.25">
      <c r="B26" s="22"/>
      <c r="C26" s="47" t="s">
        <v>10</v>
      </c>
      <c r="D26" s="48"/>
      <c r="E26" s="49"/>
      <c r="F26" s="50"/>
      <c r="G26" s="50"/>
      <c r="H26" s="50"/>
      <c r="I26" s="49">
        <v>1</v>
      </c>
      <c r="J26" s="144">
        <v>29</v>
      </c>
      <c r="K26" s="50">
        <v>1</v>
      </c>
      <c r="L26" s="50">
        <v>27</v>
      </c>
      <c r="M26" s="50"/>
      <c r="N26" s="50"/>
      <c r="O26" s="50"/>
      <c r="P26" s="29"/>
      <c r="Q26" s="49"/>
      <c r="R26" s="50"/>
      <c r="S26" s="50"/>
      <c r="T26" s="50"/>
      <c r="U26" s="50"/>
      <c r="V26" s="50"/>
      <c r="W26" s="50"/>
      <c r="X26" s="29"/>
      <c r="Y26" s="24"/>
    </row>
    <row r="27" spans="2:25" s="23" customFormat="1" ht="15" customHeight="1" x14ac:dyDescent="0.25">
      <c r="B27" s="22"/>
      <c r="C27" s="47" t="s">
        <v>11</v>
      </c>
      <c r="D27" s="48"/>
      <c r="E27" s="49"/>
      <c r="F27" s="50"/>
      <c r="G27" s="50"/>
      <c r="H27" s="50"/>
      <c r="I27" s="49">
        <v>4</v>
      </c>
      <c r="J27" s="144">
        <v>722</v>
      </c>
      <c r="K27" s="50"/>
      <c r="L27" s="50"/>
      <c r="M27" s="50"/>
      <c r="N27" s="50"/>
      <c r="O27" s="50"/>
      <c r="P27" s="29"/>
      <c r="Q27" s="49"/>
      <c r="R27" s="50"/>
      <c r="S27" s="50"/>
      <c r="T27" s="50"/>
      <c r="U27" s="50"/>
      <c r="V27" s="50"/>
      <c r="W27" s="50"/>
      <c r="X27" s="29"/>
      <c r="Y27" s="24"/>
    </row>
    <row r="28" spans="2:25" s="23" customFormat="1" ht="15" customHeight="1" x14ac:dyDescent="0.25">
      <c r="B28" s="22"/>
      <c r="C28" s="47" t="s">
        <v>12</v>
      </c>
      <c r="D28" s="48"/>
      <c r="E28" s="49"/>
      <c r="F28" s="50"/>
      <c r="G28" s="50"/>
      <c r="H28" s="50"/>
      <c r="I28" s="49">
        <v>4</v>
      </c>
      <c r="J28" s="50">
        <v>915</v>
      </c>
      <c r="K28" s="50">
        <v>4</v>
      </c>
      <c r="L28" s="50">
        <v>192</v>
      </c>
      <c r="M28" s="50"/>
      <c r="N28" s="50"/>
      <c r="O28" s="50"/>
      <c r="P28" s="29"/>
      <c r="Q28" s="49"/>
      <c r="R28" s="50"/>
      <c r="S28" s="50"/>
      <c r="T28" s="50"/>
      <c r="U28" s="50"/>
      <c r="V28" s="50"/>
      <c r="W28" s="50"/>
      <c r="X28" s="29"/>
      <c r="Y28" s="24"/>
    </row>
    <row r="29" spans="2:25" s="23" customFormat="1" ht="15" customHeight="1" x14ac:dyDescent="0.25">
      <c r="B29" s="22"/>
      <c r="C29" s="47" t="s">
        <v>13</v>
      </c>
      <c r="D29" s="48"/>
      <c r="E29" s="49"/>
      <c r="F29" s="50"/>
      <c r="G29" s="50"/>
      <c r="H29" s="50"/>
      <c r="I29" s="49">
        <v>1</v>
      </c>
      <c r="J29" s="50">
        <v>133</v>
      </c>
      <c r="K29" s="50"/>
      <c r="L29" s="50"/>
      <c r="M29" s="50"/>
      <c r="N29" s="50"/>
      <c r="O29" s="50"/>
      <c r="P29" s="29"/>
      <c r="Q29" s="49"/>
      <c r="R29" s="50"/>
      <c r="S29" s="50"/>
      <c r="T29" s="50"/>
      <c r="U29" s="50"/>
      <c r="V29" s="50"/>
      <c r="W29" s="50"/>
      <c r="X29" s="29"/>
      <c r="Y29" s="24"/>
    </row>
    <row r="30" spans="2:25" s="23" customFormat="1" ht="15" customHeight="1" thickBot="1" x14ac:dyDescent="0.3">
      <c r="B30" s="22"/>
      <c r="C30" s="47" t="s">
        <v>14</v>
      </c>
      <c r="D30" s="48"/>
      <c r="E30" s="49"/>
      <c r="F30" s="50"/>
      <c r="G30" s="50"/>
      <c r="H30" s="50"/>
      <c r="I30" s="49"/>
      <c r="J30" s="50"/>
      <c r="K30" s="50"/>
      <c r="L30" s="50"/>
      <c r="M30" s="50"/>
      <c r="N30" s="50"/>
      <c r="O30" s="50"/>
      <c r="P30" s="29"/>
      <c r="Q30" s="49"/>
      <c r="R30" s="50"/>
      <c r="S30" s="50"/>
      <c r="T30" s="50"/>
      <c r="U30" s="50"/>
      <c r="V30" s="50"/>
      <c r="W30" s="50"/>
      <c r="X30" s="29"/>
      <c r="Y30" s="24"/>
    </row>
    <row r="31" spans="2:25" s="79" customFormat="1" ht="15.75" customHeight="1" thickBot="1" x14ac:dyDescent="0.3">
      <c r="B31" s="28"/>
      <c r="C31" s="83" t="s">
        <v>95</v>
      </c>
      <c r="D31" s="82">
        <f>SUM(D19:D30)</f>
        <v>0</v>
      </c>
      <c r="E31" s="81"/>
      <c r="F31" s="82"/>
      <c r="G31" s="82"/>
      <c r="H31" s="82"/>
      <c r="I31" s="81">
        <f>SUM(I19:I30)</f>
        <v>24</v>
      </c>
      <c r="J31" s="82">
        <f>SUM(J19:J30)</f>
        <v>5265</v>
      </c>
      <c r="K31" s="82">
        <f>SUM(K19:K30)</f>
        <v>11</v>
      </c>
      <c r="L31" s="82">
        <f>SUM(L19:L30)</f>
        <v>598</v>
      </c>
      <c r="M31" s="80"/>
      <c r="N31" s="80"/>
      <c r="O31" s="77"/>
      <c r="P31" s="78"/>
      <c r="Q31" s="76"/>
      <c r="R31" s="77"/>
      <c r="S31" s="77"/>
      <c r="T31" s="77"/>
      <c r="U31" s="77"/>
      <c r="V31" s="77"/>
      <c r="W31" s="77"/>
      <c r="X31" s="78"/>
      <c r="Y31" s="26"/>
    </row>
    <row r="32" spans="2:25" s="19" customFormat="1" x14ac:dyDescent="0.25">
      <c r="B32" s="20"/>
      <c r="C32" s="19" t="s">
        <v>51</v>
      </c>
      <c r="Y32" s="21"/>
    </row>
    <row r="33" spans="2:25" s="19" customFormat="1" x14ac:dyDescent="0.25">
      <c r="B33" s="20"/>
      <c r="Y33" s="21"/>
    </row>
    <row r="34" spans="2:25" s="19" customFormat="1" ht="15.75" thickBot="1" x14ac:dyDescent="0.3">
      <c r="B34" s="20"/>
      <c r="C34" s="23" t="s">
        <v>52</v>
      </c>
      <c r="L34" s="23"/>
      <c r="Y34" s="21"/>
    </row>
    <row r="35" spans="2:25" s="23" customFormat="1" ht="21.75" customHeight="1" x14ac:dyDescent="0.25">
      <c r="B35" s="22"/>
      <c r="C35" s="253" t="s">
        <v>42</v>
      </c>
      <c r="D35" s="255" t="s">
        <v>53</v>
      </c>
      <c r="E35" s="257" t="s">
        <v>54</v>
      </c>
      <c r="F35" s="258"/>
      <c r="G35" s="258"/>
      <c r="H35" s="258"/>
      <c r="I35" s="258"/>
      <c r="J35" s="258"/>
      <c r="K35" s="258"/>
      <c r="L35" s="258"/>
      <c r="M35" s="258"/>
      <c r="N35" s="258"/>
      <c r="O35" s="259"/>
      <c r="Y35" s="24"/>
    </row>
    <row r="36" spans="2:25" s="23" customFormat="1" ht="76.5" customHeight="1" thickBot="1" x14ac:dyDescent="0.3">
      <c r="B36" s="22"/>
      <c r="C36" s="254"/>
      <c r="D36" s="256"/>
      <c r="E36" s="51" t="s">
        <v>55</v>
      </c>
      <c r="F36" s="51" t="s">
        <v>56</v>
      </c>
      <c r="G36" s="51" t="s">
        <v>97</v>
      </c>
      <c r="H36" s="51" t="s">
        <v>88</v>
      </c>
      <c r="I36" s="51" t="s">
        <v>89</v>
      </c>
      <c r="J36" s="51" t="s">
        <v>96</v>
      </c>
      <c r="K36" s="51" t="s">
        <v>57</v>
      </c>
      <c r="L36" s="51" t="s">
        <v>58</v>
      </c>
      <c r="M36" s="51" t="s">
        <v>59</v>
      </c>
      <c r="N36" s="51" t="s">
        <v>60</v>
      </c>
      <c r="O36" s="52" t="s">
        <v>61</v>
      </c>
      <c r="Y36" s="24"/>
    </row>
    <row r="37" spans="2:25" s="23" customFormat="1" ht="20.100000000000001" customHeight="1" x14ac:dyDescent="0.25">
      <c r="B37" s="22"/>
      <c r="C37" s="53" t="s">
        <v>1</v>
      </c>
      <c r="D37" s="54"/>
      <c r="E37" s="161"/>
      <c r="F37" s="161"/>
      <c r="G37" s="161"/>
      <c r="H37" s="161">
        <v>25.5</v>
      </c>
      <c r="I37" s="161"/>
      <c r="J37" s="161"/>
      <c r="K37" s="162">
        <v>3000</v>
      </c>
      <c r="L37" s="161"/>
      <c r="M37" s="161"/>
      <c r="N37" s="161"/>
      <c r="O37" s="163"/>
      <c r="Y37" s="24"/>
    </row>
    <row r="38" spans="2:25" s="23" customFormat="1" ht="20.100000000000001" customHeight="1" x14ac:dyDescent="0.25">
      <c r="B38" s="22"/>
      <c r="C38" s="45" t="s">
        <v>5</v>
      </c>
      <c r="D38" s="46"/>
      <c r="E38" s="55"/>
      <c r="F38" s="55"/>
      <c r="G38" s="55"/>
      <c r="H38" s="55"/>
      <c r="I38" s="55"/>
      <c r="J38" s="55">
        <v>3.82</v>
      </c>
      <c r="K38" s="57">
        <v>3000</v>
      </c>
      <c r="L38" s="55"/>
      <c r="M38" s="55"/>
      <c r="N38" s="55"/>
      <c r="O38" s="56"/>
      <c r="Y38" s="24"/>
    </row>
    <row r="39" spans="2:25" s="23" customFormat="1" ht="20.100000000000001" customHeight="1" x14ac:dyDescent="0.25">
      <c r="B39" s="22"/>
      <c r="C39" s="45" t="s">
        <v>6</v>
      </c>
      <c r="D39" s="54"/>
      <c r="E39" s="55"/>
      <c r="F39" s="55"/>
      <c r="G39" s="55"/>
      <c r="H39" s="55"/>
      <c r="I39" s="55">
        <v>5</v>
      </c>
      <c r="J39" s="55"/>
      <c r="K39" s="57"/>
      <c r="L39" s="55"/>
      <c r="M39" s="55"/>
      <c r="N39" s="55"/>
      <c r="O39" s="56"/>
      <c r="Y39" s="24"/>
    </row>
    <row r="40" spans="2:25" s="23" customFormat="1" ht="20.100000000000001" customHeight="1" x14ac:dyDescent="0.25">
      <c r="B40" s="22"/>
      <c r="C40" s="45" t="s">
        <v>7</v>
      </c>
      <c r="D40" s="46"/>
      <c r="E40" s="55"/>
      <c r="F40" s="55"/>
      <c r="G40" s="55"/>
      <c r="H40" s="55"/>
      <c r="I40" s="55"/>
      <c r="J40" s="55"/>
      <c r="K40" s="57">
        <v>5000</v>
      </c>
      <c r="L40" s="55"/>
      <c r="M40" s="55"/>
      <c r="N40" s="55"/>
      <c r="O40" s="56"/>
      <c r="Y40" s="24"/>
    </row>
    <row r="41" spans="2:25" s="23" customFormat="1" ht="20.100000000000001" customHeight="1" x14ac:dyDescent="0.25">
      <c r="B41" s="22"/>
      <c r="C41" s="45" t="s">
        <v>8</v>
      </c>
      <c r="D41" s="46"/>
      <c r="E41" s="55"/>
      <c r="F41" s="55"/>
      <c r="G41" s="55"/>
      <c r="H41" s="55">
        <v>10</v>
      </c>
      <c r="I41" s="55"/>
      <c r="J41" s="55">
        <v>7.5</v>
      </c>
      <c r="K41" s="57"/>
      <c r="L41" s="55"/>
      <c r="M41" s="55"/>
      <c r="N41" s="55"/>
      <c r="O41" s="56"/>
      <c r="Y41" s="24"/>
    </row>
    <row r="42" spans="2:25" s="23" customFormat="1" ht="20.100000000000001" customHeight="1" x14ac:dyDescent="0.25">
      <c r="B42" s="22"/>
      <c r="C42" s="45" t="s">
        <v>9</v>
      </c>
      <c r="D42" s="46"/>
      <c r="E42" s="55"/>
      <c r="F42" s="55"/>
      <c r="G42" s="55">
        <v>3.5</v>
      </c>
      <c r="H42" s="55"/>
      <c r="I42" s="55"/>
      <c r="J42" s="55">
        <v>5.4</v>
      </c>
      <c r="K42" s="57"/>
      <c r="L42" s="55"/>
      <c r="M42" s="55"/>
      <c r="N42" s="55"/>
      <c r="O42" s="56"/>
      <c r="Y42" s="24"/>
    </row>
    <row r="43" spans="2:25" s="23" customFormat="1" ht="20.100000000000001" customHeight="1" x14ac:dyDescent="0.25">
      <c r="B43" s="22"/>
      <c r="C43" s="45" t="s">
        <v>3</v>
      </c>
      <c r="D43" s="46"/>
      <c r="E43" s="55"/>
      <c r="F43" s="55"/>
      <c r="G43" s="55"/>
      <c r="H43" s="55"/>
      <c r="I43" s="55"/>
      <c r="J43" s="55"/>
      <c r="K43" s="57">
        <v>7000</v>
      </c>
      <c r="L43" s="55"/>
      <c r="M43" s="55"/>
      <c r="N43" s="55"/>
      <c r="O43" s="56"/>
      <c r="Y43" s="24"/>
    </row>
    <row r="44" spans="2:25" s="23" customFormat="1" ht="20.100000000000001" customHeight="1" x14ac:dyDescent="0.25">
      <c r="B44" s="22"/>
      <c r="C44" s="45" t="s">
        <v>10</v>
      </c>
      <c r="D44" s="46"/>
      <c r="E44" s="55"/>
      <c r="F44" s="55"/>
      <c r="G44" s="55"/>
      <c r="H44" s="55"/>
      <c r="I44" s="55">
        <v>2.6</v>
      </c>
      <c r="J44" s="55"/>
      <c r="K44" s="55"/>
      <c r="L44" s="55"/>
      <c r="M44" s="55"/>
      <c r="N44" s="55"/>
      <c r="O44" s="56"/>
      <c r="Y44" s="24"/>
    </row>
    <row r="45" spans="2:25" s="23" customFormat="1" ht="20.100000000000001" customHeight="1" x14ac:dyDescent="0.25">
      <c r="B45" s="22"/>
      <c r="C45" s="45" t="s">
        <v>11</v>
      </c>
      <c r="D45" s="46"/>
      <c r="E45" s="55"/>
      <c r="F45" s="55"/>
      <c r="G45" s="55"/>
      <c r="H45" s="55"/>
      <c r="I45" s="55"/>
      <c r="J45" s="55"/>
      <c r="K45" s="57"/>
      <c r="L45" s="55"/>
      <c r="M45" s="55"/>
      <c r="N45" s="55"/>
      <c r="O45" s="56"/>
      <c r="Y45" s="24"/>
    </row>
    <row r="46" spans="2:25" s="23" customFormat="1" ht="20.100000000000001" customHeight="1" x14ac:dyDescent="0.25">
      <c r="B46" s="22"/>
      <c r="C46" s="45" t="s">
        <v>12</v>
      </c>
      <c r="D46" s="46"/>
      <c r="E46" s="55"/>
      <c r="F46" s="55"/>
      <c r="G46" s="55"/>
      <c r="H46" s="55">
        <v>2.8</v>
      </c>
      <c r="I46" s="55"/>
      <c r="J46" s="55">
        <v>1.5</v>
      </c>
      <c r="K46" s="57"/>
      <c r="L46" s="55"/>
      <c r="M46" s="55"/>
      <c r="N46" s="55"/>
      <c r="O46" s="56"/>
      <c r="Y46" s="24"/>
    </row>
    <row r="47" spans="2:25" s="23" customFormat="1" ht="20.100000000000001" customHeight="1" x14ac:dyDescent="0.25">
      <c r="B47" s="22"/>
      <c r="C47" s="45" t="s">
        <v>13</v>
      </c>
      <c r="D47" s="46"/>
      <c r="E47" s="55"/>
      <c r="F47" s="55"/>
      <c r="G47" s="55"/>
      <c r="H47" s="55"/>
      <c r="I47" s="55"/>
      <c r="J47" s="55">
        <v>2</v>
      </c>
      <c r="K47" s="57"/>
      <c r="L47" s="55"/>
      <c r="M47" s="55"/>
      <c r="N47" s="55"/>
      <c r="O47" s="56"/>
      <c r="Y47" s="24"/>
    </row>
    <row r="48" spans="2:25" s="23" customFormat="1" ht="20.100000000000001" customHeight="1" thickBot="1" x14ac:dyDescent="0.3">
      <c r="B48" s="22"/>
      <c r="C48" s="103" t="s">
        <v>14</v>
      </c>
      <c r="D48" s="104"/>
      <c r="E48" s="51"/>
      <c r="F48" s="51"/>
      <c r="G48" s="51"/>
      <c r="H48" s="51">
        <v>3.4</v>
      </c>
      <c r="I48" s="51"/>
      <c r="J48" s="51">
        <v>4</v>
      </c>
      <c r="K48" s="182">
        <v>5000</v>
      </c>
      <c r="L48" s="51"/>
      <c r="M48" s="51"/>
      <c r="N48" s="51"/>
      <c r="O48" s="52"/>
      <c r="Y48" s="24"/>
    </row>
    <row r="49" spans="2:25" s="19" customFormat="1" ht="20.25" customHeight="1" thickBot="1" x14ac:dyDescent="0.3">
      <c r="B49" s="20"/>
      <c r="C49" s="86" t="s">
        <v>95</v>
      </c>
      <c r="D49" s="106">
        <f>SUM(D37:D48)</f>
        <v>0</v>
      </c>
      <c r="E49" s="84"/>
      <c r="F49" s="84"/>
      <c r="G49" s="84">
        <f>SUM(G37:G48)</f>
        <v>3.5</v>
      </c>
      <c r="H49" s="84">
        <f>SUM(H37:H48)</f>
        <v>41.699999999999996</v>
      </c>
      <c r="I49" s="84">
        <f>SUM(I37:I48)</f>
        <v>7.6</v>
      </c>
      <c r="J49" s="84">
        <f>SUM(J38:J48)</f>
        <v>24.22</v>
      </c>
      <c r="K49" s="85">
        <f>SUM(K37:K48)</f>
        <v>23000</v>
      </c>
      <c r="L49" s="58"/>
      <c r="M49" s="58"/>
      <c r="N49" s="84"/>
      <c r="O49" s="125">
        <f>SUM(O37:O48)</f>
        <v>0</v>
      </c>
      <c r="Y49" s="21"/>
    </row>
    <row r="50" spans="2:25" s="19" customFormat="1" ht="20.25" customHeight="1" x14ac:dyDescent="0.25">
      <c r="B50" s="20"/>
      <c r="C50" s="129"/>
      <c r="D50" s="130"/>
      <c r="E50" s="131"/>
      <c r="F50" s="131"/>
      <c r="G50" s="131"/>
      <c r="H50" s="131"/>
      <c r="I50" s="131"/>
      <c r="J50" s="131"/>
      <c r="K50" s="132"/>
      <c r="L50" s="127"/>
      <c r="M50" s="127"/>
      <c r="N50" s="131"/>
      <c r="O50" s="131"/>
      <c r="Y50" s="21"/>
    </row>
    <row r="51" spans="2:25" ht="16.5" thickBot="1" x14ac:dyDescent="0.35">
      <c r="B51" s="5"/>
      <c r="C51" s="23" t="s">
        <v>62</v>
      </c>
      <c r="Y51" s="6"/>
    </row>
    <row r="52" spans="2:25" s="19" customFormat="1" ht="27" customHeight="1" x14ac:dyDescent="0.25">
      <c r="B52" s="20"/>
      <c r="C52" s="246" t="s">
        <v>42</v>
      </c>
      <c r="D52" s="212" t="s">
        <v>53</v>
      </c>
      <c r="E52" s="246" t="s">
        <v>63</v>
      </c>
      <c r="F52" s="248"/>
      <c r="G52" s="246" t="s">
        <v>64</v>
      </c>
      <c r="H52" s="248"/>
      <c r="I52" s="246" t="s">
        <v>65</v>
      </c>
      <c r="J52" s="248"/>
      <c r="K52" s="246" t="s">
        <v>66</v>
      </c>
      <c r="L52" s="248"/>
      <c r="M52" s="244" t="s">
        <v>67</v>
      </c>
      <c r="N52" s="245"/>
      <c r="Y52" s="21"/>
    </row>
    <row r="53" spans="2:25" s="61" customFormat="1" ht="62.25" customHeight="1" thickBot="1" x14ac:dyDescent="0.3">
      <c r="B53" s="60"/>
      <c r="C53" s="247"/>
      <c r="D53" s="251"/>
      <c r="E53" s="99" t="s">
        <v>68</v>
      </c>
      <c r="F53" s="100" t="s">
        <v>69</v>
      </c>
      <c r="G53" s="99" t="s">
        <v>68</v>
      </c>
      <c r="H53" s="100" t="s">
        <v>69</v>
      </c>
      <c r="I53" s="99" t="s">
        <v>68</v>
      </c>
      <c r="J53" s="100" t="s">
        <v>69</v>
      </c>
      <c r="K53" s="99" t="s">
        <v>68</v>
      </c>
      <c r="L53" s="100" t="s">
        <v>69</v>
      </c>
      <c r="M53" s="101" t="s">
        <v>70</v>
      </c>
      <c r="N53" s="100" t="s">
        <v>71</v>
      </c>
      <c r="Y53" s="62"/>
    </row>
    <row r="54" spans="2:25" s="61" customFormat="1" ht="31.5" customHeight="1" thickBot="1" x14ac:dyDescent="0.3">
      <c r="B54" s="60"/>
      <c r="C54" s="133" t="s">
        <v>1</v>
      </c>
      <c r="D54" s="164"/>
      <c r="E54" s="133"/>
      <c r="F54" s="68"/>
      <c r="G54" s="133"/>
      <c r="H54" s="68"/>
      <c r="I54" s="133"/>
      <c r="J54" s="68"/>
      <c r="K54" s="133"/>
      <c r="L54" s="68"/>
      <c r="M54" s="134"/>
      <c r="N54" s="68"/>
      <c r="Y54" s="62"/>
    </row>
    <row r="55" spans="2:25" ht="27" customHeight="1" thickBot="1" x14ac:dyDescent="0.35">
      <c r="B55" s="5"/>
      <c r="C55" s="165" t="s">
        <v>9</v>
      </c>
      <c r="D55" s="63"/>
      <c r="E55" s="64"/>
      <c r="F55" s="59"/>
      <c r="G55" s="64"/>
      <c r="H55" s="59"/>
      <c r="I55" s="65"/>
      <c r="J55" s="66"/>
      <c r="K55" s="65"/>
      <c r="L55" s="66"/>
      <c r="M55" s="67"/>
      <c r="N55" s="68"/>
      <c r="Y55" s="6"/>
    </row>
    <row r="56" spans="2:25" ht="27" customHeight="1" x14ac:dyDescent="0.3">
      <c r="B56" s="5"/>
      <c r="C56" s="159"/>
      <c r="D56" s="159"/>
      <c r="E56" s="127"/>
      <c r="F56" s="127"/>
      <c r="G56" s="127"/>
      <c r="H56" s="127"/>
      <c r="I56" s="128"/>
      <c r="J56" s="128"/>
      <c r="K56" s="128"/>
      <c r="L56" s="128"/>
      <c r="M56" s="128"/>
      <c r="N56" s="160"/>
      <c r="Y56" s="6"/>
    </row>
    <row r="57" spans="2:25" ht="16.5" thickBot="1" x14ac:dyDescent="0.35">
      <c r="B57" s="5"/>
      <c r="C57" s="23" t="s">
        <v>72</v>
      </c>
      <c r="Y57" s="6"/>
    </row>
    <row r="58" spans="2:25" s="19" customFormat="1" ht="27" customHeight="1" x14ac:dyDescent="0.25">
      <c r="B58" s="20"/>
      <c r="C58" s="246" t="s">
        <v>42</v>
      </c>
      <c r="D58" s="248" t="s">
        <v>53</v>
      </c>
      <c r="E58" s="244" t="s">
        <v>73</v>
      </c>
      <c r="F58" s="250"/>
      <c r="G58" s="250"/>
      <c r="H58" s="245"/>
      <c r="I58" s="244" t="s">
        <v>74</v>
      </c>
      <c r="J58" s="250"/>
      <c r="K58" s="250"/>
      <c r="L58" s="245"/>
      <c r="M58" s="244" t="s">
        <v>75</v>
      </c>
      <c r="N58" s="250"/>
      <c r="O58" s="250"/>
      <c r="P58" s="245"/>
      <c r="Y58" s="21"/>
    </row>
    <row r="59" spans="2:25" s="23" customFormat="1" ht="27" customHeight="1" thickBot="1" x14ac:dyDescent="0.3">
      <c r="B59" s="22"/>
      <c r="C59" s="247"/>
      <c r="D59" s="249"/>
      <c r="E59" s="38" t="s">
        <v>49</v>
      </c>
      <c r="F59" s="39" t="s">
        <v>50</v>
      </c>
      <c r="G59" s="39" t="s">
        <v>49</v>
      </c>
      <c r="H59" s="39" t="s">
        <v>50</v>
      </c>
      <c r="I59" s="38" t="s">
        <v>49</v>
      </c>
      <c r="J59" s="39" t="s">
        <v>50</v>
      </c>
      <c r="K59" s="39" t="s">
        <v>49</v>
      </c>
      <c r="L59" s="39" t="s">
        <v>50</v>
      </c>
      <c r="M59" s="38" t="s">
        <v>49</v>
      </c>
      <c r="N59" s="39" t="s">
        <v>50</v>
      </c>
      <c r="O59" s="39" t="s">
        <v>49</v>
      </c>
      <c r="P59" s="40" t="s">
        <v>50</v>
      </c>
      <c r="Y59" s="24"/>
    </row>
    <row r="60" spans="2:25" s="23" customFormat="1" ht="20.100000000000001" customHeight="1" x14ac:dyDescent="0.25">
      <c r="B60" s="22"/>
      <c r="C60" s="53" t="s">
        <v>1</v>
      </c>
      <c r="D60" s="143"/>
      <c r="E60" s="140">
        <v>2</v>
      </c>
      <c r="F60" s="146">
        <v>380</v>
      </c>
      <c r="G60" s="141">
        <v>1</v>
      </c>
      <c r="H60" s="141">
        <v>108</v>
      </c>
      <c r="I60" s="140">
        <v>1</v>
      </c>
      <c r="J60" s="146">
        <v>213</v>
      </c>
      <c r="K60" s="141"/>
      <c r="L60" s="141"/>
      <c r="M60" s="140">
        <v>1</v>
      </c>
      <c r="N60" s="146">
        <v>1003</v>
      </c>
      <c r="O60" s="141">
        <v>1</v>
      </c>
      <c r="P60" s="142">
        <v>87</v>
      </c>
      <c r="Y60" s="24"/>
    </row>
    <row r="61" spans="2:25" s="23" customFormat="1" ht="20.100000000000001" customHeight="1" x14ac:dyDescent="0.25">
      <c r="B61" s="22"/>
      <c r="C61" s="45" t="s">
        <v>5</v>
      </c>
      <c r="D61" s="145"/>
      <c r="E61" s="69"/>
      <c r="F61" s="70"/>
      <c r="G61" s="70"/>
      <c r="H61" s="70"/>
      <c r="I61" s="69"/>
      <c r="J61" s="70"/>
      <c r="K61" s="70"/>
      <c r="L61" s="70"/>
      <c r="M61" s="69"/>
      <c r="N61" s="70"/>
      <c r="O61" s="70"/>
      <c r="P61" s="71"/>
      <c r="Y61" s="24"/>
    </row>
    <row r="62" spans="2:25" s="23" customFormat="1" ht="20.100000000000001" customHeight="1" x14ac:dyDescent="0.25">
      <c r="B62" s="22"/>
      <c r="C62" s="45" t="s">
        <v>6</v>
      </c>
      <c r="D62" s="145"/>
      <c r="E62" s="98"/>
      <c r="F62" s="12"/>
      <c r="G62" s="12"/>
      <c r="H62" s="12"/>
      <c r="I62" s="98"/>
      <c r="J62" s="12"/>
      <c r="K62" s="12"/>
      <c r="L62" s="12"/>
      <c r="M62" s="98"/>
      <c r="N62" s="12"/>
      <c r="O62" s="12"/>
      <c r="P62" s="102"/>
      <c r="Y62" s="24"/>
    </row>
    <row r="63" spans="2:25" s="23" customFormat="1" ht="20.100000000000001" customHeight="1" x14ac:dyDescent="0.25">
      <c r="B63" s="22"/>
      <c r="C63" s="45" t="s">
        <v>7</v>
      </c>
      <c r="D63" s="145"/>
      <c r="E63" s="98"/>
      <c r="F63" s="12"/>
      <c r="G63" s="12"/>
      <c r="H63" s="12"/>
      <c r="I63" s="98"/>
      <c r="J63" s="12"/>
      <c r="K63" s="12"/>
      <c r="L63" s="12"/>
      <c r="M63" s="98"/>
      <c r="N63" s="12"/>
      <c r="O63" s="12"/>
      <c r="P63" s="102"/>
      <c r="Y63" s="24"/>
    </row>
    <row r="64" spans="2:25" s="23" customFormat="1" ht="20.100000000000001" customHeight="1" x14ac:dyDescent="0.25">
      <c r="B64" s="22"/>
      <c r="C64" s="45" t="s">
        <v>8</v>
      </c>
      <c r="D64" s="145"/>
      <c r="E64" s="98"/>
      <c r="F64" s="12"/>
      <c r="G64" s="12"/>
      <c r="H64" s="12"/>
      <c r="I64" s="98"/>
      <c r="J64" s="12"/>
      <c r="K64" s="12"/>
      <c r="L64" s="12"/>
      <c r="M64" s="98"/>
      <c r="N64" s="12"/>
      <c r="O64" s="12"/>
      <c r="P64" s="102"/>
      <c r="Y64" s="24"/>
    </row>
    <row r="65" spans="2:25" s="23" customFormat="1" ht="20.100000000000001" customHeight="1" x14ac:dyDescent="0.25">
      <c r="B65" s="22"/>
      <c r="C65" s="45" t="s">
        <v>9</v>
      </c>
      <c r="D65" s="145"/>
      <c r="E65" s="98"/>
      <c r="F65" s="12"/>
      <c r="G65" s="12"/>
      <c r="H65" s="12"/>
      <c r="I65" s="98"/>
      <c r="J65" s="12"/>
      <c r="K65" s="12"/>
      <c r="L65" s="12"/>
      <c r="M65" s="98"/>
      <c r="N65" s="12"/>
      <c r="O65" s="12"/>
      <c r="P65" s="102"/>
      <c r="Y65" s="24"/>
    </row>
    <row r="66" spans="2:25" s="23" customFormat="1" ht="20.100000000000001" customHeight="1" x14ac:dyDescent="0.25">
      <c r="B66" s="22"/>
      <c r="C66" s="45" t="s">
        <v>3</v>
      </c>
      <c r="D66" s="145"/>
      <c r="E66" s="98"/>
      <c r="F66" s="12"/>
      <c r="G66" s="12"/>
      <c r="H66" s="12"/>
      <c r="I66" s="98"/>
      <c r="J66" s="12"/>
      <c r="K66" s="12"/>
      <c r="L66" s="12"/>
      <c r="M66" s="98"/>
      <c r="N66" s="12"/>
      <c r="O66" s="12"/>
      <c r="P66" s="102"/>
      <c r="Y66" s="24"/>
    </row>
    <row r="67" spans="2:25" s="23" customFormat="1" ht="20.100000000000001" customHeight="1" x14ac:dyDescent="0.25">
      <c r="B67" s="22"/>
      <c r="C67" s="47" t="s">
        <v>10</v>
      </c>
      <c r="D67" s="145"/>
      <c r="E67" s="98"/>
      <c r="F67" s="12"/>
      <c r="G67" s="12"/>
      <c r="H67" s="12"/>
      <c r="I67" s="98"/>
      <c r="J67" s="12"/>
      <c r="K67" s="12"/>
      <c r="L67" s="12"/>
      <c r="M67" s="98"/>
      <c r="N67" s="12"/>
      <c r="O67" s="12"/>
      <c r="P67" s="102"/>
      <c r="Y67" s="24"/>
    </row>
    <row r="68" spans="2:25" s="23" customFormat="1" ht="20.100000000000001" customHeight="1" x14ac:dyDescent="0.25">
      <c r="B68" s="22"/>
      <c r="C68" s="47" t="s">
        <v>11</v>
      </c>
      <c r="D68" s="145"/>
      <c r="E68" s="98"/>
      <c r="F68" s="13"/>
      <c r="G68" s="12"/>
      <c r="H68" s="12"/>
      <c r="I68" s="98"/>
      <c r="J68" s="12"/>
      <c r="K68" s="12"/>
      <c r="L68" s="12"/>
      <c r="M68" s="98"/>
      <c r="N68" s="12"/>
      <c r="O68" s="12"/>
      <c r="P68" s="102"/>
      <c r="Y68" s="24"/>
    </row>
    <row r="69" spans="2:25" s="23" customFormat="1" ht="20.100000000000001" customHeight="1" x14ac:dyDescent="0.25">
      <c r="B69" s="22"/>
      <c r="C69" s="47" t="s">
        <v>12</v>
      </c>
      <c r="D69" s="145"/>
      <c r="E69" s="98">
        <v>1</v>
      </c>
      <c r="F69" s="12">
        <v>144</v>
      </c>
      <c r="G69" s="12">
        <v>2</v>
      </c>
      <c r="H69" s="12">
        <v>90</v>
      </c>
      <c r="I69" s="98">
        <v>2</v>
      </c>
      <c r="J69" s="12">
        <v>386</v>
      </c>
      <c r="K69" s="12"/>
      <c r="L69" s="12"/>
      <c r="M69" s="98"/>
      <c r="N69" s="12"/>
      <c r="O69" s="12"/>
      <c r="P69" s="102"/>
      <c r="Y69" s="24"/>
    </row>
    <row r="70" spans="2:25" s="23" customFormat="1" ht="20.100000000000001" customHeight="1" x14ac:dyDescent="0.25">
      <c r="B70" s="22"/>
      <c r="C70" s="47" t="s">
        <v>13</v>
      </c>
      <c r="D70" s="145"/>
      <c r="E70" s="98"/>
      <c r="F70" s="13"/>
      <c r="G70" s="12"/>
      <c r="H70" s="12"/>
      <c r="I70" s="98"/>
      <c r="J70" s="12"/>
      <c r="K70" s="12"/>
      <c r="L70" s="12"/>
      <c r="M70" s="98"/>
      <c r="N70" s="12"/>
      <c r="O70" s="12"/>
      <c r="P70" s="102"/>
      <c r="Y70" s="24"/>
    </row>
    <row r="71" spans="2:25" s="23" customFormat="1" ht="20.100000000000001" customHeight="1" x14ac:dyDescent="0.25">
      <c r="B71" s="22"/>
      <c r="C71" s="47" t="s">
        <v>14</v>
      </c>
      <c r="D71" s="145"/>
      <c r="E71" s="98">
        <v>11</v>
      </c>
      <c r="F71" s="13">
        <v>1447</v>
      </c>
      <c r="G71" s="12">
        <v>4</v>
      </c>
      <c r="H71" s="12">
        <v>172</v>
      </c>
      <c r="I71" s="98">
        <v>8</v>
      </c>
      <c r="J71" s="13">
        <v>953</v>
      </c>
      <c r="K71" s="12">
        <v>4</v>
      </c>
      <c r="L71" s="12">
        <v>169</v>
      </c>
      <c r="M71" s="98"/>
      <c r="N71" s="12"/>
      <c r="O71" s="12"/>
      <c r="P71" s="102"/>
      <c r="Y71" s="24"/>
    </row>
    <row r="72" spans="2:25" s="19" customFormat="1" ht="26.25" customHeight="1" thickBot="1" x14ac:dyDescent="0.3">
      <c r="B72" s="20"/>
      <c r="C72" s="107" t="s">
        <v>95</v>
      </c>
      <c r="D72" s="52">
        <f>SUM(D60:D71)</f>
        <v>0</v>
      </c>
      <c r="E72" s="135">
        <f t="shared" ref="E72:L72" si="0">SUM(E60:E71)</f>
        <v>14</v>
      </c>
      <c r="F72" s="136">
        <f t="shared" si="0"/>
        <v>1971</v>
      </c>
      <c r="G72" s="136">
        <f t="shared" si="0"/>
        <v>7</v>
      </c>
      <c r="H72" s="136">
        <f t="shared" si="0"/>
        <v>370</v>
      </c>
      <c r="I72" s="135">
        <f t="shared" si="0"/>
        <v>11</v>
      </c>
      <c r="J72" s="136">
        <f t="shared" si="0"/>
        <v>1552</v>
      </c>
      <c r="K72" s="136">
        <f t="shared" si="0"/>
        <v>4</v>
      </c>
      <c r="L72" s="136">
        <f t="shared" si="0"/>
        <v>169</v>
      </c>
      <c r="M72" s="89"/>
      <c r="N72" s="90"/>
      <c r="O72" s="87"/>
      <c r="P72" s="88"/>
      <c r="Y72" s="21"/>
    </row>
    <row r="73" spans="2:25" x14ac:dyDescent="0.3">
      <c r="B73" s="5"/>
      <c r="Y73" s="6"/>
    </row>
    <row r="74" spans="2:25" ht="15.75" x14ac:dyDescent="0.3">
      <c r="B74" s="5"/>
      <c r="C74" s="23" t="s">
        <v>76</v>
      </c>
      <c r="E74" s="19"/>
      <c r="F74" s="19"/>
      <c r="G74" s="19"/>
      <c r="Y74" s="6"/>
    </row>
    <row r="75" spans="2:25" ht="15.75" thickBot="1" x14ac:dyDescent="0.35">
      <c r="B75" s="5"/>
      <c r="Y75" s="6"/>
    </row>
    <row r="76" spans="2:25" ht="13.5" customHeight="1" thickBot="1" x14ac:dyDescent="0.35">
      <c r="B76" s="5"/>
      <c r="C76" s="234" t="s">
        <v>42</v>
      </c>
      <c r="D76" s="235"/>
      <c r="E76" s="238" t="s">
        <v>77</v>
      </c>
      <c r="F76" s="239"/>
      <c r="G76" s="239"/>
      <c r="H76" s="239"/>
      <c r="I76" s="239"/>
      <c r="J76" s="239"/>
      <c r="K76" s="239"/>
      <c r="L76" s="240"/>
      <c r="M76" s="238" t="s">
        <v>78</v>
      </c>
      <c r="N76" s="239"/>
      <c r="O76" s="239"/>
      <c r="P76" s="239"/>
      <c r="Q76" s="239"/>
      <c r="R76" s="239"/>
      <c r="S76" s="239"/>
      <c r="T76" s="240"/>
      <c r="U76" s="8"/>
      <c r="V76" s="8"/>
      <c r="W76" s="8"/>
      <c r="X76" s="8"/>
      <c r="Y76" s="6"/>
    </row>
    <row r="77" spans="2:25" ht="14.25" customHeight="1" x14ac:dyDescent="0.3">
      <c r="B77" s="5"/>
      <c r="C77" s="236"/>
      <c r="D77" s="237"/>
      <c r="E77" s="241" t="s">
        <v>79</v>
      </c>
      <c r="F77" s="242"/>
      <c r="G77" s="242"/>
      <c r="H77" s="242"/>
      <c r="I77" s="241" t="s">
        <v>80</v>
      </c>
      <c r="J77" s="242"/>
      <c r="K77" s="242"/>
      <c r="L77" s="243"/>
      <c r="M77" s="241" t="s">
        <v>79</v>
      </c>
      <c r="N77" s="242"/>
      <c r="O77" s="242"/>
      <c r="P77" s="242"/>
      <c r="Q77" s="241" t="s">
        <v>80</v>
      </c>
      <c r="R77" s="242"/>
      <c r="S77" s="242"/>
      <c r="T77" s="243"/>
      <c r="U77" s="23"/>
      <c r="V77" s="23"/>
      <c r="W77" s="23"/>
      <c r="X77" s="23"/>
      <c r="Y77" s="6"/>
    </row>
    <row r="78" spans="2:25" ht="15.75" x14ac:dyDescent="0.3">
      <c r="B78" s="5"/>
      <c r="C78" s="236"/>
      <c r="D78" s="237"/>
      <c r="E78" s="232" t="s">
        <v>81</v>
      </c>
      <c r="F78" s="233"/>
      <c r="G78" s="230" t="s">
        <v>82</v>
      </c>
      <c r="H78" s="231"/>
      <c r="I78" s="232" t="s">
        <v>81</v>
      </c>
      <c r="J78" s="233"/>
      <c r="K78" s="230" t="s">
        <v>82</v>
      </c>
      <c r="L78" s="231"/>
      <c r="M78" s="232" t="s">
        <v>81</v>
      </c>
      <c r="N78" s="233"/>
      <c r="O78" s="230" t="s">
        <v>82</v>
      </c>
      <c r="P78" s="231"/>
      <c r="Q78" s="72" t="s">
        <v>81</v>
      </c>
      <c r="R78" s="73"/>
      <c r="S78" s="230" t="s">
        <v>82</v>
      </c>
      <c r="T78" s="231"/>
      <c r="Y78" s="6"/>
    </row>
    <row r="79" spans="2:25" s="16" customFormat="1" ht="21.75" customHeight="1" thickBot="1" x14ac:dyDescent="0.35">
      <c r="B79" s="94"/>
      <c r="C79" s="236"/>
      <c r="D79" s="237"/>
      <c r="E79" s="97" t="s">
        <v>83</v>
      </c>
      <c r="F79" s="95" t="s">
        <v>84</v>
      </c>
      <c r="G79" s="95" t="s">
        <v>83</v>
      </c>
      <c r="H79" s="96" t="s">
        <v>84</v>
      </c>
      <c r="I79" s="97" t="s">
        <v>83</v>
      </c>
      <c r="J79" s="95" t="s">
        <v>84</v>
      </c>
      <c r="K79" s="95" t="s">
        <v>83</v>
      </c>
      <c r="L79" s="96" t="s">
        <v>84</v>
      </c>
      <c r="M79" s="156" t="s">
        <v>83</v>
      </c>
      <c r="N79" s="181" t="s">
        <v>84</v>
      </c>
      <c r="O79" s="95" t="s">
        <v>83</v>
      </c>
      <c r="P79" s="96" t="s">
        <v>84</v>
      </c>
      <c r="Q79" s="126" t="s">
        <v>83</v>
      </c>
      <c r="R79" s="92" t="s">
        <v>84</v>
      </c>
      <c r="S79" s="92" t="s">
        <v>83</v>
      </c>
      <c r="T79" s="93" t="s">
        <v>84</v>
      </c>
      <c r="Y79" s="17"/>
    </row>
    <row r="80" spans="2:25" ht="21.75" customHeight="1" x14ac:dyDescent="0.3">
      <c r="B80" s="5"/>
      <c r="C80" s="222" t="s">
        <v>1</v>
      </c>
      <c r="D80" s="223"/>
      <c r="E80" s="166">
        <f>[3]İCMAL!$C$15+[3]İCMAL!$G$15+[3]İCMAL!$K$15+[3]İCMAL!$O$15+[3]İCMAL!$S$15</f>
        <v>107</v>
      </c>
      <c r="F80" s="167">
        <f>[3]İCMAL!$E$15+[3]İCMAL!$I$15+[3]İCMAL!$M$15+[3]İCMAL!$Q$15+[3]İCMAL!$U$15</f>
        <v>29</v>
      </c>
      <c r="G80" s="167">
        <f>[3]İCMAL!$D$15+[3]İCMAL!$H$15+[3]İCMAL!$L$15+[3]İCMAL!$P$15+[3]İCMAL!$T$15</f>
        <v>29484</v>
      </c>
      <c r="H80" s="167">
        <f>[3]İCMAL!$F$15+[3]İCMAL!$J$15+[3]İCMAL!$N$15+[3]İCMAL!$R$15+[3]İCMAL!$V$15</f>
        <v>2195</v>
      </c>
      <c r="I80" s="91"/>
      <c r="J80" s="92"/>
      <c r="K80" s="92"/>
      <c r="L80" s="93"/>
      <c r="M80" s="166">
        <f t="shared" ref="M80:M91" si="1">E80-Q80</f>
        <v>99</v>
      </c>
      <c r="N80" s="166">
        <f t="shared" ref="N80:N91" si="2">F80</f>
        <v>29</v>
      </c>
      <c r="O80" s="183">
        <f t="shared" ref="O80:O91" si="3">G80-S80</f>
        <v>27047</v>
      </c>
      <c r="P80" s="138"/>
      <c r="Q80" s="147">
        <v>8</v>
      </c>
      <c r="R80" s="148"/>
      <c r="S80" s="149">
        <v>2437</v>
      </c>
      <c r="T80" s="158"/>
      <c r="Y80" s="6"/>
    </row>
    <row r="81" spans="2:25" ht="21.75" customHeight="1" x14ac:dyDescent="0.3">
      <c r="B81" s="5"/>
      <c r="C81" s="222" t="s">
        <v>5</v>
      </c>
      <c r="D81" s="223"/>
      <c r="E81" s="166">
        <f>[3]İCMAL!$C$16+[3]İCMAL!$G$16+[3]İCMAL!$K$16+[3]İCMAL!$O$16+[3]İCMAL!$S$16</f>
        <v>32</v>
      </c>
      <c r="F81" s="167">
        <f>[3]İCMAL!$E$16+[3]İCMAL!$I$16+[3]İCMAL!$M$16+[3]İCMAL!$Q$16+[3]İCMAL!$U$16</f>
        <v>60</v>
      </c>
      <c r="G81" s="167">
        <f>[3]İCMAL!$D$16+[3]İCMAL!$H$16+[3]İCMAL!$L$16+[3]İCMAL!$P$16+[3]İCMAL!$T$16</f>
        <v>4421</v>
      </c>
      <c r="H81" s="167">
        <f>[3]İCMAL!$F$16+[3]İCMAL!$J$16+[3]İCMAL!$N$16+[3]İCMAL!$R$16+[3]İCMAL!$V$16</f>
        <v>830</v>
      </c>
      <c r="I81" s="91"/>
      <c r="J81" s="92"/>
      <c r="K81" s="92"/>
      <c r="L81" s="93"/>
      <c r="M81" s="166">
        <f t="shared" si="1"/>
        <v>31</v>
      </c>
      <c r="N81" s="166">
        <f t="shared" si="2"/>
        <v>60</v>
      </c>
      <c r="O81" s="139">
        <f t="shared" si="3"/>
        <v>3990</v>
      </c>
      <c r="P81" s="139"/>
      <c r="Q81" s="170">
        <v>1</v>
      </c>
      <c r="R81" s="171"/>
      <c r="S81" s="172">
        <v>431</v>
      </c>
      <c r="T81" s="173"/>
      <c r="Y81" s="6"/>
    </row>
    <row r="82" spans="2:25" ht="21.75" customHeight="1" x14ac:dyDescent="0.3">
      <c r="B82" s="5"/>
      <c r="C82" s="222" t="s">
        <v>6</v>
      </c>
      <c r="D82" s="223"/>
      <c r="E82" s="166">
        <f>[3]İCMAL!$C$17+[3]İCMAL!$G$17+[3]İCMAL!$K$17+[3]İCMAL!$O$17+[3]İCMAL!$S$17</f>
        <v>26</v>
      </c>
      <c r="F82" s="167">
        <f>[3]İCMAL!$E$17+[3]İCMAL!$I$17+[3]İCMAL!$M$17+[3]İCMAL!$Q$17+[3]İCMAL!$U$17</f>
        <v>6</v>
      </c>
      <c r="G82" s="167">
        <f>[3]İCMAL!$D$17+[3]İCMAL!$H$17+[3]İCMAL!$L$17+[3]İCMAL!$P$17+[3]İCMAL!$T$17</f>
        <v>3666</v>
      </c>
      <c r="H82" s="167">
        <f>[3]İCMAL!$F$17+[3]İCMAL!$J$17+[3]İCMAL!$N$17+[3]İCMAL!$R$17+[3]İCMAL!$V$17</f>
        <v>23</v>
      </c>
      <c r="I82" s="91"/>
      <c r="J82" s="92"/>
      <c r="K82" s="92"/>
      <c r="L82" s="93"/>
      <c r="M82" s="166">
        <f t="shared" si="1"/>
        <v>24</v>
      </c>
      <c r="N82" s="166">
        <f t="shared" si="2"/>
        <v>6</v>
      </c>
      <c r="O82" s="139">
        <f t="shared" si="3"/>
        <v>3440</v>
      </c>
      <c r="P82" s="139"/>
      <c r="Q82" s="170">
        <v>2</v>
      </c>
      <c r="R82" s="171"/>
      <c r="S82" s="172">
        <v>226</v>
      </c>
      <c r="T82" s="173"/>
      <c r="Y82" s="6"/>
    </row>
    <row r="83" spans="2:25" ht="21.75" customHeight="1" x14ac:dyDescent="0.3">
      <c r="B83" s="5"/>
      <c r="C83" s="222" t="s">
        <v>7</v>
      </c>
      <c r="D83" s="223"/>
      <c r="E83" s="166">
        <f>[3]İCMAL!$C$18+[3]İCMAL!$G$18+[3]İCMAL!$K$18+[3]İCMAL!$O$18+[3]İCMAL!$S$18</f>
        <v>6</v>
      </c>
      <c r="F83" s="168">
        <v>5</v>
      </c>
      <c r="G83" s="167">
        <f>[3]İCMAL!$D$18+[3]İCMAL!$H$18+[3]İCMAL!$L$18+[3]İCMAL!$P$18+[3]İCMAL!$T$18</f>
        <v>425</v>
      </c>
      <c r="H83" s="167">
        <v>112</v>
      </c>
      <c r="I83" s="91"/>
      <c r="J83" s="92"/>
      <c r="K83" s="92"/>
      <c r="L83" s="93"/>
      <c r="M83" s="166">
        <f t="shared" si="1"/>
        <v>6</v>
      </c>
      <c r="N83" s="166">
        <f t="shared" si="2"/>
        <v>5</v>
      </c>
      <c r="O83" s="139">
        <f t="shared" si="3"/>
        <v>425</v>
      </c>
      <c r="P83" s="139"/>
      <c r="Q83" s="170"/>
      <c r="R83" s="171"/>
      <c r="S83" s="172"/>
      <c r="T83" s="173"/>
      <c r="Y83" s="6"/>
    </row>
    <row r="84" spans="2:25" ht="21.75" customHeight="1" x14ac:dyDescent="0.3">
      <c r="B84" s="5"/>
      <c r="C84" s="222" t="s">
        <v>8</v>
      </c>
      <c r="D84" s="223"/>
      <c r="E84" s="166">
        <f>[3]İCMAL!$C$19+[3]İCMAL!$G$19+[3]İCMAL!$K$19+[3]İCMAL!$O$19+[3]İCMAL!$S$19</f>
        <v>74</v>
      </c>
      <c r="F84" s="167">
        <f>[3]İCMAL!$E$19+[3]İCMAL!$I$19+[3]İCMAL!$M$19+[3]İCMAL!$Q$19+[3]İCMAL!$U$19</f>
        <v>138</v>
      </c>
      <c r="G84" s="167">
        <f>[3]İCMAL!$D$19+[3]İCMAL!$H$19+[3]İCMAL!$L$19+[3]İCMAL!$P$19+[3]İCMAL!$T$19</f>
        <v>11438</v>
      </c>
      <c r="H84" s="167">
        <f>[3]İCMAL!$F$19+[3]İCMAL!$J$19+[3]İCMAL!$N$19+[3]İCMAL!$R$19+[3]İCMAL!$V$19</f>
        <v>2520</v>
      </c>
      <c r="I84" s="91"/>
      <c r="J84" s="92"/>
      <c r="K84" s="92"/>
      <c r="L84" s="93"/>
      <c r="M84" s="166">
        <f t="shared" si="1"/>
        <v>69</v>
      </c>
      <c r="N84" s="166">
        <f t="shared" si="2"/>
        <v>138</v>
      </c>
      <c r="O84" s="139">
        <f t="shared" si="3"/>
        <v>9790</v>
      </c>
      <c r="P84" s="139"/>
      <c r="Q84" s="170">
        <v>5</v>
      </c>
      <c r="R84" s="171">
        <v>1</v>
      </c>
      <c r="S84" s="172">
        <v>1648</v>
      </c>
      <c r="T84" s="173">
        <v>57</v>
      </c>
      <c r="Y84" s="6"/>
    </row>
    <row r="85" spans="2:25" ht="21.75" customHeight="1" x14ac:dyDescent="0.3">
      <c r="B85" s="5"/>
      <c r="C85" s="222" t="s">
        <v>9</v>
      </c>
      <c r="D85" s="223"/>
      <c r="E85" s="166">
        <f>[3]İCMAL!$C$20+[3]İCMAL!$G$20+[3]İCMAL!$K$20+[3]İCMAL!$O$20+[3]İCMAL!$S$20</f>
        <v>83</v>
      </c>
      <c r="F85" s="167">
        <f>[3]İCMAL!$E$20+[3]İCMAL!$I$20+[3]İCMAL!$M$20+[3]İCMAL!$Q$20+[3]İCMAL!$U$20</f>
        <v>46</v>
      </c>
      <c r="G85" s="167">
        <f>[3]İCMAL!$D$20+[3]İCMAL!$H$20+[3]İCMAL!$L$20+[3]İCMAL!$P$20+[3]İCMAL!$T$20</f>
        <v>10120</v>
      </c>
      <c r="H85" s="167">
        <f>[3]İCMAL!$F$20+[3]İCMAL!$J$20+[3]İCMAL!$N$20+[3]İCMAL!$R$20+[3]İCMAL!$V$20</f>
        <v>1345</v>
      </c>
      <c r="I85" s="91"/>
      <c r="J85" s="92"/>
      <c r="K85" s="92"/>
      <c r="L85" s="93"/>
      <c r="M85" s="166">
        <f t="shared" si="1"/>
        <v>75</v>
      </c>
      <c r="N85" s="166">
        <f t="shared" si="2"/>
        <v>46</v>
      </c>
      <c r="O85" s="139">
        <f t="shared" si="3"/>
        <v>9066</v>
      </c>
      <c r="P85" s="139"/>
      <c r="Q85" s="170">
        <v>8</v>
      </c>
      <c r="R85" s="172">
        <v>3</v>
      </c>
      <c r="S85" s="172">
        <v>1054</v>
      </c>
      <c r="T85" s="173">
        <v>89</v>
      </c>
      <c r="Y85" s="6"/>
    </row>
    <row r="86" spans="2:25" ht="21.75" customHeight="1" x14ac:dyDescent="0.3">
      <c r="B86" s="5"/>
      <c r="C86" s="222" t="s">
        <v>3</v>
      </c>
      <c r="D86" s="223"/>
      <c r="E86" s="166">
        <f>[3]İCMAL!$C$21+[3]İCMAL!$G$21+[3]İCMAL!$K$21+[3]İCMAL!$O$21+[3]İCMAL!$S$21</f>
        <v>16</v>
      </c>
      <c r="F86" s="167">
        <f>[3]İCMAL!$E$21+[3]İCMAL!$I$21+[3]İCMAL!$M$21+[3]İCMAL!$Q$21+[3]İCMAL!$U$21</f>
        <v>6</v>
      </c>
      <c r="G86" s="167">
        <f>[3]İCMAL!$D$21+[3]İCMAL!$H$21+[3]İCMAL!$L$21+[3]İCMAL!$P$21+[3]İCMAL!$T$21</f>
        <v>4268</v>
      </c>
      <c r="H86" s="167">
        <f>[3]İCMAL!$F$21+[3]İCMAL!$J$21+[3]İCMAL!$N$21+[3]İCMAL!$R$21+[3]İCMAL!$V$21</f>
        <v>324</v>
      </c>
      <c r="I86" s="91"/>
      <c r="J86" s="92"/>
      <c r="K86" s="92"/>
      <c r="L86" s="93"/>
      <c r="M86" s="166">
        <f t="shared" si="1"/>
        <v>13</v>
      </c>
      <c r="N86" s="166">
        <f t="shared" si="2"/>
        <v>6</v>
      </c>
      <c r="O86" s="139">
        <f t="shared" si="3"/>
        <v>3864</v>
      </c>
      <c r="P86" s="139"/>
      <c r="Q86" s="170">
        <v>3</v>
      </c>
      <c r="R86" s="171"/>
      <c r="S86" s="172">
        <v>404</v>
      </c>
      <c r="T86" s="173"/>
      <c r="Y86" s="6"/>
    </row>
    <row r="87" spans="2:25" ht="21.75" customHeight="1" x14ac:dyDescent="0.3">
      <c r="B87" s="5"/>
      <c r="C87" s="222" t="s">
        <v>10</v>
      </c>
      <c r="D87" s="223"/>
      <c r="E87" s="166">
        <f>[3]İCMAL!$C$22+[3]İCMAL!$G$22+[3]İCMAL!$K$22+[3]İCMAL!$O$22+[3]İCMAL!$S$22</f>
        <v>74</v>
      </c>
      <c r="F87" s="167">
        <f>[3]İCMAL!$E$22+[3]İCMAL!$I$22+[3]İCMAL!$M$22+[3]İCMAL!$Q$22+[3]İCMAL!$U$22</f>
        <v>85</v>
      </c>
      <c r="G87" s="167">
        <f>[3]İCMAL!$D$22+[3]İCMAL!$H$22+[3]İCMAL!$L$22+[3]İCMAL!$P$22+[3]İCMAL!$T$22</f>
        <v>6563</v>
      </c>
      <c r="H87" s="167">
        <f>[3]İCMAL!$F$22+[3]İCMAL!$J$22+[3]İCMAL!$N$22+[3]İCMAL!$R$22+[3]İCMAL!$V$22</f>
        <v>1556</v>
      </c>
      <c r="I87" s="91"/>
      <c r="J87" s="92"/>
      <c r="K87" s="92"/>
      <c r="L87" s="93"/>
      <c r="M87" s="166">
        <f t="shared" si="1"/>
        <v>70</v>
      </c>
      <c r="N87" s="166">
        <f t="shared" si="2"/>
        <v>85</v>
      </c>
      <c r="O87" s="139">
        <f t="shared" si="3"/>
        <v>6068</v>
      </c>
      <c r="P87" s="139"/>
      <c r="Q87" s="170">
        <v>4</v>
      </c>
      <c r="R87" s="171"/>
      <c r="S87" s="172">
        <v>495</v>
      </c>
      <c r="T87" s="173"/>
      <c r="Y87" s="6"/>
    </row>
    <row r="88" spans="2:25" ht="21.75" customHeight="1" x14ac:dyDescent="0.3">
      <c r="B88" s="5"/>
      <c r="C88" s="222" t="s">
        <v>11</v>
      </c>
      <c r="D88" s="223"/>
      <c r="E88" s="166">
        <f>[3]İCMAL!$C$23+[3]İCMAL!$G$23+[3]İCMAL!$K$23+[3]İCMAL!$O$23+[3]İCMAL!$S$23</f>
        <v>14</v>
      </c>
      <c r="F88" s="167">
        <f>[3]İCMAL!$E$23+[3]İCMAL!$I$23+[3]İCMAL!$M$23+[3]İCMAL!$Q$23+[3]İCMAL!$U$23</f>
        <v>1</v>
      </c>
      <c r="G88" s="167">
        <f>[3]İCMAL!$D$23+[3]İCMAL!$H$23+[3]İCMAL!$L$23+[3]İCMAL!$P$23+[3]İCMAL!$T$23</f>
        <v>2150</v>
      </c>
      <c r="H88" s="167">
        <f>[3]İCMAL!$F$23+[3]İCMAL!$J$23+[3]İCMAL!$N$23+[3]İCMAL!$R$23+[3]İCMAL!$V$23</f>
        <v>0</v>
      </c>
      <c r="I88" s="91"/>
      <c r="J88" s="92"/>
      <c r="K88" s="92"/>
      <c r="L88" s="93"/>
      <c r="M88" s="166">
        <f t="shared" si="1"/>
        <v>13</v>
      </c>
      <c r="N88" s="166">
        <f t="shared" si="2"/>
        <v>1</v>
      </c>
      <c r="O88" s="139">
        <f t="shared" si="3"/>
        <v>2086</v>
      </c>
      <c r="P88" s="139"/>
      <c r="Q88" s="170">
        <v>1</v>
      </c>
      <c r="R88" s="171"/>
      <c r="S88" s="172">
        <v>64</v>
      </c>
      <c r="T88" s="173"/>
      <c r="Y88" s="6"/>
    </row>
    <row r="89" spans="2:25" ht="21.75" customHeight="1" x14ac:dyDescent="0.3">
      <c r="B89" s="5"/>
      <c r="C89" s="222" t="s">
        <v>12</v>
      </c>
      <c r="D89" s="223"/>
      <c r="E89" s="166">
        <f>[3]İCMAL!$C$24+[3]İCMAL!$G$24+[3]İCMAL!$K$24+[3]İCMAL!$O$24+[3]İCMAL!$S$24</f>
        <v>52</v>
      </c>
      <c r="F89" s="167">
        <f>[3]İCMAL!$E$24+[3]İCMAL!$I$24+[3]İCMAL!$M$24+[3]İCMAL!$Q$24+[3]İCMAL!$U$24</f>
        <v>24</v>
      </c>
      <c r="G89" s="167">
        <f>[3]İCMAL!$D$24+[3]İCMAL!$H$24+[3]İCMAL!$L$24+[3]İCMAL!$P$24+[3]İCMAL!$T$24</f>
        <v>12992</v>
      </c>
      <c r="H89" s="167">
        <f>[3]İCMAL!$F$24+[3]İCMAL!$J$24+[3]İCMAL!$N$24+[3]İCMAL!$R$24+[3]İCMAL!$V$24</f>
        <v>1134</v>
      </c>
      <c r="I89" s="91"/>
      <c r="J89" s="92"/>
      <c r="K89" s="92"/>
      <c r="L89" s="93"/>
      <c r="M89" s="166">
        <f t="shared" si="1"/>
        <v>49</v>
      </c>
      <c r="N89" s="166">
        <f t="shared" si="2"/>
        <v>24</v>
      </c>
      <c r="O89" s="139">
        <f t="shared" si="3"/>
        <v>12159</v>
      </c>
      <c r="P89" s="139"/>
      <c r="Q89" s="170">
        <v>3</v>
      </c>
      <c r="R89" s="171">
        <v>1</v>
      </c>
      <c r="S89" s="172">
        <v>833</v>
      </c>
      <c r="T89" s="173">
        <v>61</v>
      </c>
      <c r="Y89" s="6"/>
    </row>
    <row r="90" spans="2:25" ht="21.75" customHeight="1" x14ac:dyDescent="0.3">
      <c r="B90" s="5"/>
      <c r="C90" s="222" t="s">
        <v>13</v>
      </c>
      <c r="D90" s="223"/>
      <c r="E90" s="166">
        <f>[3]İCMAL!$C$25+[3]İCMAL!$G$25+[3]İCMAL!$K$25+[3]İCMAL!$O$25+[3]İCMAL!$S$25</f>
        <v>16</v>
      </c>
      <c r="F90" s="169">
        <f>[3]İCMAL!$E$25+[3]İCMAL!$I$25+[3]İCMAL!$M$25+[3]İCMAL!$Q$25+[3]İCMAL!$U$25</f>
        <v>1</v>
      </c>
      <c r="G90" s="169">
        <f>[3]İCMAL!$D$25+[3]İCMAL!$H$25+[3]İCMAL!$L$25+[3]İCMAL!$P$25+[3]İCMAL!$T$25</f>
        <v>3033</v>
      </c>
      <c r="H90" s="169">
        <f>[3]İCMAL!$F$25+[3]İCMAL!$J$25+[3]İCMAL!$N$25+[3]İCMAL!$R$25+[3]İCMAL!$V$25</f>
        <v>40</v>
      </c>
      <c r="I90" s="91"/>
      <c r="J90" s="92"/>
      <c r="K90" s="92"/>
      <c r="L90" s="93"/>
      <c r="M90" s="166">
        <f t="shared" si="1"/>
        <v>16</v>
      </c>
      <c r="N90" s="166">
        <f t="shared" si="2"/>
        <v>1</v>
      </c>
      <c r="O90" s="139">
        <f t="shared" si="3"/>
        <v>3033</v>
      </c>
      <c r="P90" s="139"/>
      <c r="Q90" s="174"/>
      <c r="R90" s="175"/>
      <c r="S90" s="169"/>
      <c r="T90" s="176"/>
      <c r="Y90" s="6"/>
    </row>
    <row r="91" spans="2:25" ht="21.75" customHeight="1" thickBot="1" x14ac:dyDescent="0.35">
      <c r="B91" s="5"/>
      <c r="C91" s="224" t="s">
        <v>14</v>
      </c>
      <c r="D91" s="225"/>
      <c r="E91" s="166">
        <f>[3]İCMAL!$C$26+[3]İCMAL!$G$26+[3]İCMAL!$K$26+[3]İCMAL!$O$26+[3]İCMAL!$S$26</f>
        <v>114</v>
      </c>
      <c r="F91" s="169">
        <f>[3]İCMAL!$E$26+[3]İCMAL!$I$26+[3]İCMAL!$M$26+[3]İCMAL!$Q$26+[3]İCMAL!$U$26</f>
        <v>20</v>
      </c>
      <c r="G91" s="169">
        <f>[3]İCMAL!$D$26+[3]İCMAL!$H$26+[3]İCMAL!$L$26+[3]İCMAL!$P$26+[3]İCMAL!$T$26</f>
        <v>19134</v>
      </c>
      <c r="H91" s="169">
        <f>[3]İCMAL!$F$26+[3]İCMAL!$J$26+[3]İCMAL!$N$26+[3]İCMAL!$R$26+[3]İCMAL!$V$26</f>
        <v>624</v>
      </c>
      <c r="I91" s="91"/>
      <c r="J91" s="92"/>
      <c r="K91" s="92"/>
      <c r="L91" s="93"/>
      <c r="M91" s="166">
        <f t="shared" si="1"/>
        <v>106</v>
      </c>
      <c r="N91" s="166">
        <f t="shared" si="2"/>
        <v>20</v>
      </c>
      <c r="O91" s="137">
        <f t="shared" si="3"/>
        <v>16686</v>
      </c>
      <c r="P91" s="139"/>
      <c r="Q91" s="177">
        <v>8</v>
      </c>
      <c r="R91" s="178"/>
      <c r="S91" s="179">
        <v>2448</v>
      </c>
      <c r="T91" s="180"/>
      <c r="Y91" s="6"/>
    </row>
    <row r="92" spans="2:25" ht="21.75" customHeight="1" thickBot="1" x14ac:dyDescent="0.35">
      <c r="B92" s="5"/>
      <c r="C92" s="226" t="s">
        <v>95</v>
      </c>
      <c r="D92" s="226"/>
      <c r="E92" s="150">
        <f>SUM(E80:E91)</f>
        <v>614</v>
      </c>
      <c r="F92" s="150">
        <f>SUM(F80:F91)</f>
        <v>421</v>
      </c>
      <c r="G92" s="150">
        <f>SUM(G80:G91)</f>
        <v>107694</v>
      </c>
      <c r="H92" s="150">
        <f>SUM(H80:H91)</f>
        <v>10703</v>
      </c>
      <c r="I92" s="151"/>
      <c r="J92" s="152"/>
      <c r="K92" s="152"/>
      <c r="L92" s="152"/>
      <c r="M92" s="153">
        <f>SUM(M80:M91)</f>
        <v>571</v>
      </c>
      <c r="N92" s="150">
        <f t="shared" ref="N92:T92" si="4">SUM(N80:N91)</f>
        <v>421</v>
      </c>
      <c r="O92" s="154">
        <f t="shared" si="4"/>
        <v>97654</v>
      </c>
      <c r="P92" s="154">
        <f t="shared" si="4"/>
        <v>0</v>
      </c>
      <c r="Q92" s="155">
        <f t="shared" si="4"/>
        <v>43</v>
      </c>
      <c r="R92" s="155">
        <f t="shared" si="4"/>
        <v>5</v>
      </c>
      <c r="S92" s="150">
        <f>SUM(S80:S91)</f>
        <v>10040</v>
      </c>
      <c r="T92" s="155">
        <f t="shared" si="4"/>
        <v>207</v>
      </c>
      <c r="Y92" s="6"/>
    </row>
    <row r="93" spans="2:25" x14ac:dyDescent="0.3">
      <c r="B93" s="5"/>
      <c r="Y93" s="6"/>
    </row>
    <row r="94" spans="2:25" ht="12.75" customHeight="1" x14ac:dyDescent="0.3">
      <c r="B94" s="5"/>
      <c r="C94" s="32" t="s">
        <v>85</v>
      </c>
      <c r="D94" s="19"/>
      <c r="F94" s="19"/>
      <c r="N94" s="157"/>
      <c r="O94" s="157"/>
      <c r="Y94" s="6"/>
    </row>
    <row r="95" spans="2:25" ht="12.75" customHeight="1" x14ac:dyDescent="0.3">
      <c r="B95" s="5"/>
      <c r="C95" s="32">
        <v>1</v>
      </c>
      <c r="D95" s="19" t="s">
        <v>86</v>
      </c>
      <c r="F95" s="19"/>
      <c r="O95" s="157"/>
      <c r="Y95" s="6"/>
    </row>
    <row r="96" spans="2:25" ht="12.75" customHeight="1" x14ac:dyDescent="0.3">
      <c r="B96" s="5"/>
      <c r="C96" s="32">
        <v>2</v>
      </c>
      <c r="D96" s="19" t="s">
        <v>94</v>
      </c>
      <c r="F96" s="19"/>
      <c r="O96" s="157"/>
      <c r="Y96" s="6"/>
    </row>
    <row r="97" spans="2:25" ht="15.75" x14ac:dyDescent="0.3">
      <c r="B97" s="5"/>
      <c r="C97" s="32">
        <v>3</v>
      </c>
      <c r="D97" s="19" t="s">
        <v>87</v>
      </c>
      <c r="F97" s="19"/>
      <c r="Y97" s="6"/>
    </row>
    <row r="98" spans="2:25" ht="15.75" x14ac:dyDescent="0.3">
      <c r="B98" s="5"/>
      <c r="C98" s="32">
        <v>4</v>
      </c>
      <c r="D98" s="19" t="s">
        <v>107</v>
      </c>
      <c r="F98" s="19"/>
      <c r="Y98" s="6"/>
    </row>
    <row r="99" spans="2:25" ht="16.5" thickBot="1" x14ac:dyDescent="0.35">
      <c r="B99" s="14"/>
      <c r="C99" s="11"/>
      <c r="D99" s="74"/>
      <c r="E99" s="27"/>
      <c r="F99" s="27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5"/>
    </row>
    <row r="100" spans="2:25" x14ac:dyDescent="0.3">
      <c r="D100" s="75"/>
    </row>
  </sheetData>
  <mergeCells count="62">
    <mergeCell ref="S17:T17"/>
    <mergeCell ref="U17:V17"/>
    <mergeCell ref="W17:X17"/>
    <mergeCell ref="Q17:R17"/>
    <mergeCell ref="Q15:X15"/>
    <mergeCell ref="I16:L16"/>
    <mergeCell ref="M16:P16"/>
    <mergeCell ref="Q16:T16"/>
    <mergeCell ref="U16:X16"/>
    <mergeCell ref="C35:C36"/>
    <mergeCell ref="D35:D36"/>
    <mergeCell ref="E35:O35"/>
    <mergeCell ref="G17:H17"/>
    <mergeCell ref="I17:J17"/>
    <mergeCell ref="K17:L17"/>
    <mergeCell ref="M17:N17"/>
    <mergeCell ref="O17:P17"/>
    <mergeCell ref="C15:C18"/>
    <mergeCell ref="D15:D18"/>
    <mergeCell ref="E15:H16"/>
    <mergeCell ref="I15:P15"/>
    <mergeCell ref="M52:N52"/>
    <mergeCell ref="C58:C59"/>
    <mergeCell ref="D58:D59"/>
    <mergeCell ref="E58:H58"/>
    <mergeCell ref="I58:L58"/>
    <mergeCell ref="M58:P58"/>
    <mergeCell ref="C52:C53"/>
    <mergeCell ref="D52:D53"/>
    <mergeCell ref="E52:F52"/>
    <mergeCell ref="G52:H52"/>
    <mergeCell ref="I52:J52"/>
    <mergeCell ref="K52:L52"/>
    <mergeCell ref="K78:L78"/>
    <mergeCell ref="M78:N78"/>
    <mergeCell ref="O78:P78"/>
    <mergeCell ref="S78:T78"/>
    <mergeCell ref="C76:D79"/>
    <mergeCell ref="E76:L76"/>
    <mergeCell ref="M76:T76"/>
    <mergeCell ref="E77:H77"/>
    <mergeCell ref="I77:L77"/>
    <mergeCell ref="M77:P77"/>
    <mergeCell ref="Q77:T77"/>
    <mergeCell ref="E78:F78"/>
    <mergeCell ref="G78:H78"/>
    <mergeCell ref="I78:J78"/>
    <mergeCell ref="C84:D84"/>
    <mergeCell ref="D8:E8"/>
    <mergeCell ref="C80:D80"/>
    <mergeCell ref="C81:D81"/>
    <mergeCell ref="C82:D82"/>
    <mergeCell ref="C83:D83"/>
    <mergeCell ref="E17:F17"/>
    <mergeCell ref="C90:D90"/>
    <mergeCell ref="C91:D91"/>
    <mergeCell ref="C92:D92"/>
    <mergeCell ref="C85:D85"/>
    <mergeCell ref="C86:D86"/>
    <mergeCell ref="C87:D87"/>
    <mergeCell ref="C88:D88"/>
    <mergeCell ref="C89:D89"/>
  </mergeCells>
  <hyperlinks>
    <hyperlink ref="Q13" r:id="rId1" xr:uid="{00000000-0004-0000-0E00-000000000000}"/>
  </hyperlinks>
  <pageMargins left="0.39370078740157483" right="0.23622047244094491" top="0.39370078740157483" bottom="0.23622047244094491" header="0" footer="0"/>
  <pageSetup paperSize="9" scale="56" fitToHeight="4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 IV</vt:lpstr>
      <vt:lpstr>EK V </vt:lpstr>
    </vt:vector>
  </TitlesOfParts>
  <Company>SilentAll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Timur-KOYDES</dc:creator>
  <cp:lastModifiedBy>user</cp:lastModifiedBy>
  <cp:lastPrinted>2024-06-10T08:29:08Z</cp:lastPrinted>
  <dcterms:created xsi:type="dcterms:W3CDTF">2017-02-24T17:20:11Z</dcterms:created>
  <dcterms:modified xsi:type="dcterms:W3CDTF">2024-07-02T09:44:41Z</dcterms:modified>
</cp:coreProperties>
</file>